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0" yWindow="0" windowWidth="19320" windowHeight="12645"/>
  </bookViews>
  <sheets>
    <sheet name="Лист1" sheetId="1" r:id="rId1"/>
  </sheets>
  <definedNames>
    <definedName name="_xlnm.Print_Titles" localSheetId="0">Лист1!$8:$11</definedName>
    <definedName name="_xlnm.Print_Area" localSheetId="0">Лист1!$A$1:$P$75</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75" i="1"/>
  <c r="G75"/>
  <c r="M75"/>
  <c r="H75"/>
  <c r="I75"/>
  <c r="J75"/>
  <c r="K75"/>
  <c r="L75"/>
  <c r="G62"/>
  <c r="G65"/>
  <c r="J50"/>
  <c r="H50" s="1"/>
  <c r="G50" s="1"/>
  <c r="J49"/>
  <c r="H49"/>
  <c r="G49" s="1"/>
  <c r="G13"/>
  <c r="G12"/>
  <c r="G63"/>
  <c r="G51"/>
  <c r="G29"/>
  <c r="G24"/>
  <c r="J14"/>
  <c r="H14" s="1"/>
  <c r="G14" s="1"/>
  <c r="G72"/>
  <c r="G69"/>
  <c r="G67"/>
  <c r="G66"/>
  <c r="G60"/>
  <c r="G56"/>
  <c r="G47"/>
  <c r="G46"/>
  <c r="G45"/>
  <c r="G44"/>
  <c r="G43"/>
  <c r="G38"/>
  <c r="G40"/>
  <c r="G39"/>
  <c r="G33"/>
  <c r="G32"/>
  <c r="G31"/>
  <c r="G30"/>
  <c r="G27"/>
  <c r="G26"/>
  <c r="G25"/>
  <c r="J23"/>
  <c r="H23" s="1"/>
  <c r="J19"/>
  <c r="G19" s="1"/>
  <c r="G42"/>
  <c r="J41"/>
  <c r="G41" s="1"/>
  <c r="K34" l="1"/>
  <c r="G34"/>
  <c r="J16"/>
  <c r="H16" s="1"/>
  <c r="G16" s="1"/>
  <c r="G61" l="1"/>
  <c r="G59"/>
  <c r="J17"/>
  <c r="H17" s="1"/>
  <c r="G17" s="1"/>
  <c r="G68" l="1"/>
  <c r="J20"/>
  <c r="G20" s="1"/>
  <c r="G54"/>
  <c r="G53"/>
  <c r="G23"/>
  <c r="J21"/>
  <c r="G21" s="1"/>
  <c r="G52"/>
  <c r="G71"/>
  <c r="G70"/>
  <c r="G73"/>
  <c r="G48"/>
  <c r="G57" l="1"/>
  <c r="G58"/>
  <c r="G55"/>
  <c r="J18" l="1"/>
  <c r="G18" s="1"/>
</calcChain>
</file>

<file path=xl/sharedStrings.xml><?xml version="1.0" encoding="utf-8"?>
<sst xmlns="http://schemas.openxmlformats.org/spreadsheetml/2006/main" count="446" uniqueCount="188">
  <si>
    <t>№ з/п</t>
  </si>
  <si>
    <t>Галузь/сфера реалізації</t>
  </si>
  <si>
    <t>Назва проекту</t>
  </si>
  <si>
    <t xml:space="preserve">Термін реалізації </t>
  </si>
  <si>
    <t>Параметри проекту</t>
  </si>
  <si>
    <t>Очікувані 
результати</t>
  </si>
  <si>
    <t>Примітки</t>
  </si>
  <si>
    <t>Всього</t>
  </si>
  <si>
    <t>Додаткова потреба у фінансуванні, тис.грн.</t>
  </si>
  <si>
    <t>обласного бюджету</t>
  </si>
  <si>
    <t>бюджетів міст, районів, ОТГ</t>
  </si>
  <si>
    <t>МТД</t>
  </si>
  <si>
    <t>інших джерел</t>
  </si>
  <si>
    <t>у тому числі  за рахунок коштів:</t>
  </si>
  <si>
    <t>державного бюджету</t>
  </si>
  <si>
    <t>Додаток до листа департаменту економіки облдержадміністрації</t>
  </si>
  <si>
    <t xml:space="preserve">Перелік проектів перспективного розвитку, які є пріоритетними для реалізації у 2019-2021 роках </t>
  </si>
  <si>
    <t>Кошторина вартість 
(або загальна оціночна варість - у разі відсутності ПКД) проекту, тис.грн.</t>
  </si>
  <si>
    <t>Підтверджені  (попередньо узгоджені; визначені, як пріоритетні для участі у конкурсах майбутніх років)  обсяги фінансування, тис.грн.</t>
  </si>
  <si>
    <t xml:space="preserve">Місце реалізації
(назва населеного пункту) </t>
  </si>
  <si>
    <t>на території м. Костянтинівка</t>
  </si>
  <si>
    <t>Капітальний ремонт автодоріг по вул. Інженерна, вул. Волгоградська в м. Костянтинівка, Донецької обл</t>
  </si>
  <si>
    <t>Капітальний ремонт автодороги по  вул. Сєчкіна  (від вул. Волгоградська до межі міста) в  м. Костянтинівка, Донецької обл</t>
  </si>
  <si>
    <t>Капітальний ремонт автодороги по вул. Промислової дороги у м. Костянтинівка</t>
  </si>
  <si>
    <t>дорожньо-транспортне господарство</t>
  </si>
  <si>
    <t>м. Костянтинівка</t>
  </si>
  <si>
    <t>Реконструкція міського парку культури та відпочинку м. Костянтинівка</t>
  </si>
  <si>
    <t xml:space="preserve">освітлення та благоустрій </t>
  </si>
  <si>
    <t>освіта</t>
  </si>
  <si>
    <t>культура</t>
  </si>
  <si>
    <t>Підвищення якості дорожнього полотна проїзної частини дороги. Створення умов для підвищення рівня економічного розвитку місцевих доріг, для безпечного та комфортного дорожнього руху.</t>
  </si>
  <si>
    <t>Створення можливості для безпечного пересування людей та зниження рівня травматизму у темну частину доби і покращення благоустрою у місті.</t>
  </si>
  <si>
    <t>Ремонт існуючої лінії зовнішнього освітлення. Відновлення навісу дроту, встановлення світильників.</t>
  </si>
  <si>
    <t>Оновлення транспортної інфраструктури міста. Ремонт ділянки протяжністю 1780,0м</t>
  </si>
  <si>
    <t>Оновлення транспортної інфраструктури міста. Ремонт ділянки протяжністю 3230,0м</t>
  </si>
  <si>
    <t>Оновлення транспортної інфраструктури міста. Ремонт ділянки протяжністю 850,0м</t>
  </si>
  <si>
    <t>Капітальний ремонт, благоустрій прилеглої території будівлі пологового будинку КНП "БЛІЛ КМР" за адресою: Донецька область, м. Костянтинівка, пр. Ломоносова, буд.161</t>
  </si>
  <si>
    <t xml:space="preserve">охорона здоров'я </t>
  </si>
  <si>
    <t>Будівництво індустріального парку</t>
  </si>
  <si>
    <t>Будівництво світлофорних об’єктів на вул. Громова, Мірошниченко, пл. Перемоги, Героїв праці в м.Костянтинівка Донецької області.</t>
  </si>
  <si>
    <t xml:space="preserve">Підвищення безпеки дорожнього руху. </t>
  </si>
  <si>
    <t>Капітальний ремонт лінії зовнішнього освітлення по вул. 13 розстріляних, Правобережна, Бахмутська, Томська, Ізюмська, Бурденко в м.Костянтинівка</t>
  </si>
  <si>
    <t>Капітальний ремонт і модернізація тротуарів по пр.Ломоносова, Леваневського, Ціолковського</t>
  </si>
  <si>
    <t>Оновлення  інфраструктури міста. Благоустрій території.</t>
  </si>
  <si>
    <t>Реконструкція та благоустрій території бульвару Космонавтів з будівництвом зони відпочинку та дитячого майданчика</t>
  </si>
  <si>
    <t>Капітальний ремонт автодорог по вул. Леваневського в м. Костянтинівка, Донецької обл</t>
  </si>
  <si>
    <t>спорт</t>
  </si>
  <si>
    <t>Забезпечення мешканців міста,  району та внутрішньо переміщених осіб плавальним басейном та борцовської залою для різних видів боротьби</t>
  </si>
  <si>
    <t>від 17.01.2019 № 5/101/40-19/09</t>
  </si>
  <si>
    <t>2019-2021</t>
  </si>
  <si>
    <t>Улаштування в сквері сцени, збільшення дитячого майданчика, встановлення нових освітлювальних приладів, замощення плиткою та озеленення. Реконструкція будівлі колишнього кінотеатру за адресою вул.Торецька, 302</t>
  </si>
  <si>
    <t>Реконструкція (термомодернізація) утеплення фасадів та покрівлі будівлі кінотеатру "Супутник", заміна театральних крісел, кінообладнання за адресою: Донецька обл., м.Костянтинівка, пр.Ломоносова, буд.164</t>
  </si>
  <si>
    <t xml:space="preserve">водопостачання та водовідведення </t>
  </si>
  <si>
    <t>Реконструкція внутрішньо квартальних мереж водопостачання мікрорайону "Цинковий" (вул 6-го Вересня, Лівобережна, Б.Хмельницького, пр. Ломоносова) в м. Костянтинівка</t>
  </si>
  <si>
    <t>Реконструкція внутришньоквартальних мереж водовідведення мікрорайону «Цинковий» ( вул.6-го Вересня, Лівобережна, Б.Хмельницького,  пр. Ломоносова) (1,8 км), в тому числі розробка ПКД</t>
  </si>
  <si>
    <t>Забезпечення ефективного функціонування житлово-комунального господарства.</t>
  </si>
  <si>
    <t>Реконструкція напорного каналізаційного колектора від КНС 1 (вул. Носулі) до КОС</t>
  </si>
  <si>
    <t xml:space="preserve">Розробка ПКД, реконструкція внутрішньоквартальних мереж водопостачання </t>
  </si>
  <si>
    <t>Покращення рівня соціально-побутових умов проживання мешканців міста</t>
  </si>
  <si>
    <t>Реконструкція напорного каналізаційного колектора від КНС 5 (камери переключення на правому березі р. Кривий Торець, пос. Новоселівка) до КОС</t>
  </si>
  <si>
    <t>Реконструкція внутрішніх приміщень і басейну із заміною інженерних мереж у будівлі Костянтинівського дошкільного навчального закладу №31 за адресою Донецька область, м. Костянтинівка, вул. Європейська,50</t>
  </si>
  <si>
    <t>Капітальний ремонт. Перенесення кабельних ліній "РП-8 - ТП-190", "РП-8 - ТП-191", "РП-8 - ТП-207" за адресою: вул. Європейська, 58 м. Костянтинівка</t>
  </si>
  <si>
    <t>Капітальний ремонт (утеплення фасадів) будівлі Костянтинівської спеціалізованої загальноосвітньої школи І-ІІІ ступенів №6 з поглибленим вивченням окремих предметів Костянтинівської міської ради за адресою: вул. 6 Вересня,79, м. Костянтинівка</t>
  </si>
  <si>
    <t>Реконструкція ділянки водоводу "Біла Гора", діаметром 600, довжиною 18 км, у тому числі розробка ПКД</t>
  </si>
  <si>
    <t>Реконструкція ділянки водоводу "Біла Гора", діаметром 600, довжиною 4,5 км, від ДОТ (розподільчий вузел) до ВНС №4, в тому числі розробка ПКД</t>
  </si>
  <si>
    <t>Будівництво спортивного майданчика учбово-виховного комплексу "Ліцей із загальноосвітньої школи І-ІІІ ступенів" Костянтинівської міської ради Донецької області</t>
  </si>
  <si>
    <t>Капітальний ремонт будівлі ПСМНЗ «Костянтинівська школа мистецтв» (покрівлі, утеплення фасадів, заміни вікон та вхідних дверей) в рамках термомодернізації за адресою: пл. Перемоги, 6, м. Костянтинівка</t>
  </si>
  <si>
    <t>Капітальний ремонт будівлі ДНЗ, капітальний ремонт мережі теплопостачання, капітальний ремонт внутрішнього водопостачання, капітальний ремонт каналізації, зовнішнє оздоблення ,електромонтажні роботи, влаштування зовнішньої прибудови при вході до будівлі та будівельно-монтажні роботи.</t>
  </si>
  <si>
    <t>Поліпшення умов для дітей та персоналу дошкільного навчального закладу, поліпшення стану будівлі. Зростання показників теплозберігання, зменшення втрат енергетичних ресурсів, зменшення оплати за енергоносії.</t>
  </si>
  <si>
    <t>Зміцнення матеріально-технічної бази сфери фізичної культури та спорту, а також забезпечення  систематичних занять фізичною культурою і спортом жителів, покращення  спортивного рівня підготовки учнів шкіл, молоді, зокрема  проведення  тренувань  вже  створених  спортивних команд. Будівництво спортивного майданчика надасть можливість проводити спортивні змагання, турніри, що у свою чергу буде сприяти залученню дітей до занять фізичною культурою і спортом, популяризації здорового способу життя.</t>
  </si>
  <si>
    <t xml:space="preserve">Покращення експлуатаційних можливостей об'єкту, забезпечення комфортних умов проведення навчального процесу, поліпшення зовнішньої привабливості будівлі </t>
  </si>
  <si>
    <t xml:space="preserve">Відновлення технічного стану будівлі кінотеатру, реконструкція та модернізація, створення єдиного кіномистецького центру </t>
  </si>
  <si>
    <t>Капітальний ремонт (термомодернізація) будівлі, ремонт покрівлі, зовнішніх та внутрішніх мереж, внутрішніх приміщень, благоустрії території Костянтинівського дошкільного навчального закладу № 13 «Топольок» Костянтинівської міської ради, Донецької обл.,м. Костянтинівки, бул. Космонавтів,13.</t>
  </si>
  <si>
    <t>Капітальний ремонт електропостачання Костянтинівської загальноосвітньої школи І-ІІІ  ст № 1 за адресою: вул. Європейська, 58</t>
  </si>
  <si>
    <t>Реконструкція будівлі Костянтинівської спеціалізованої загальноосвітньої школи І-ІІІ ступенів № 6 з поглибленим вивченням окремих предметів Костянтинівської міської ради Донецької області</t>
  </si>
  <si>
    <t xml:space="preserve">Капітальний ремонт (термомодернізація) системи опалення будівлі поліклініки комунальної установи «Центральна районна лікарня» за адресою: Донецька область, м. Костянтинівка, пр. Ломоносова, буд. 161                                                                </t>
  </si>
  <si>
    <t>Реконструкція покрівлі будівлі поліклініки комунальної установи «Центральна районна лікарня» за адресою: Донецька область, м. Костянтинівка, пр. Ломоносова, буд. 161</t>
  </si>
  <si>
    <t xml:space="preserve">Капітальний ремонт (санація) будівлі поліклініки комунальної установи «Центральна районна лікарня» за адресою: Донецька область, м. Костянтинівка, пр. Ломоносова, 161 (коригування) </t>
  </si>
  <si>
    <t xml:space="preserve">Підвищення рівня енергоефективності будівлі стаціонару Центральної районної лікарні, отримання сучасного приміщення будівлі лікувального корпусу, зміцнення матеріально-технічної бази закладу охорони здоров’я, забезпечення мінімально необхідних, відповідно до діючих стандартів, побутових і санітарно-гігієнічних умов перебування та лікування пацієнтів. </t>
  </si>
  <si>
    <t xml:space="preserve">Підвищення рівня енергоефективності будівлі стаціонару, отримання сучасного приміщення будівлі лікувального корпусу, зміцнення матеріально-технічної бази закладу охорони здоров’я, забезпечення мінімально необхідних, відповідно до діючих стандартів, побутових і санітарно-гігієнічних умов перебування та лікування пацієнтів. </t>
  </si>
  <si>
    <t>Реконструкція внутрішніх приміщень будівлі ПСМНЗ «Костянтинівська школа мистецтв», благоустрій прилеглої території за адресою: пл. Перемоги, 6, м. Костянтинівка</t>
  </si>
  <si>
    <t>Ізоляція основних конструкцій, заміна вікон та дверей, капітальний ремонт покрівлі (заміна 167 вікон загальною площею 594,935 м², 7 дверей загальною площею 24,37 м², теплоізоляція фасадів та вхідних крилець загальною площею 2 140,0 м², ремонт 2 220,0 м² покрівлі.</t>
  </si>
  <si>
    <t>Капітальний ремонт автодороги по вул. Лікарська (від проспекту Ломоносова до вул Ємельянова) в м. Костянтинівка, Донецької обл</t>
  </si>
  <si>
    <t>Капітальний ремонт автодороги по вул. Харківська в  м. Костянтинівка, Донецької обл</t>
  </si>
  <si>
    <t>Капітальний ремонт автодороги по вул. Плотинна в  м. Костянтинівка, Донецької обл</t>
  </si>
  <si>
    <t>Оновлення транспортної інфраструктури міста. Ремонт ділянки протяжністю 787,7м</t>
  </si>
  <si>
    <t>Оновлення транспортної інфраструктури міста. Ремонт ділянки протяжністю 635,8 м</t>
  </si>
  <si>
    <t>Оновлення транспортної інфраструктури міста. Ремонт ділянки протяжністю 719,0 м</t>
  </si>
  <si>
    <t>Оновлення транспортної інфраструктури міста. Ремонт ділянки протяжністю 354,2 м</t>
  </si>
  <si>
    <t xml:space="preserve">Будівництво автобусної станції в районі залізничого вокзалу м. Костянтинівка </t>
  </si>
  <si>
    <t>Реалізація даного проекту передбачає створення умов для дітей, що сприятиме підвищенню якості та доступності освітніх послуг, а також забезпечення зручного перебування у закладі.</t>
  </si>
  <si>
    <t>Реконструкція внутрішніх приміщень будівлі дитячого відділення КНП "БЛІЛ КМР"</t>
  </si>
  <si>
    <t>надання адміністративних та соціальних послуг</t>
  </si>
  <si>
    <t>Капітальний ремонт покрівлі, утеплення фасадів, системи опалення, заміна вікон та вхідних дверей будівлі управління соціального захисту населення   Костянтинівської  міської   ради  по  вул.  Громова, 14, м. Костянтинівка</t>
  </si>
  <si>
    <t>Реконструкція будівлі Комунального закладу"Центр обліку бездомних осіб та будинок нічного перебування" Костянтинівської міської ради</t>
  </si>
  <si>
    <t xml:space="preserve">Реконструкція  будівлі школи за адресою м. Костянтинівка, пр. Ломоносова, 105-А під створення Центру надання адміністративних послуг та Соціального офісу  </t>
  </si>
  <si>
    <t>Ізоляція основних конструкцій, капітальний ремонт покрівлі, заміна вікон та дверей,  теплоізоляція фасадів, капітальний ремонт системи опалення.Підлягає заміні 121шт вікон загальною площею 229,4м2 та 10 шт дверей.
Теплоізоляція фасадів 1690,0 м2.
Ремонт покрівлі 1326,0 м2.
Ремонт опалення:встановлення секцій чугунних радіаторів 439шт., 986м труб опалення.</t>
  </si>
  <si>
    <t>Створення комплеку автовокзалу та привокзальної площі, будівництво будівель і споруд для обслуговування пасажирів</t>
  </si>
  <si>
    <t>Термомодернізація будівлі, реконструкція внутрішніх приміщень, благоустрій території Костянтинівської загальноосвітньої школи І-ІІІ ступенів № 3  Костянтинівської міської ради, Донецької області, за адресою: вул. Ціолковського, 13, м. Костянтинівка Донецької області</t>
  </si>
  <si>
    <t>Реконструкція покрівлі будівлі Костянтинівської спеціалізованої загальноосвітньої школи І-ІІІ ступенів №6 з поглибленим вивченням окремих предметів Костянтинівської міської ради за адресою: вул. 6 Вересня,79, м. Костянтинівка</t>
  </si>
  <si>
    <t>Капітальний ремонт (термомодернізація), реконструкція внутрішніх приміщень  будівлі, благоустрій території Костянтинівської загальноосвітньої школи І-ІІІ ступенів №9 Костянтинівської міської ради Донецької області, м. Костянтинівка</t>
  </si>
  <si>
    <t>Капітальний ремонт. Реконструкція внутрішніх приміщень, заміна вікон та дверей, утеплення фасадів та покрівлі будівлі, благоустрій території  Костянтинівського дошкільного навчального закладу №1 «Дзвіночок» Костянтинівської міської ради Донецької області, м. Костянтинівка (коригування).</t>
  </si>
  <si>
    <t>Капiтальний ремонт (термомодернізация) будівлі, реконструкція внутрішніх приміщень дошкiльного навчального заставі № 23 "Усмiшка" Костянтинiвської мicької ради, вул. Партизанська, 15 м. Костянтинiвка, Донецької обл</t>
  </si>
  <si>
    <t>Капітальний ремонт (заміна вікон та дверей, утеплення фасадів та покрівлі) будівлі Костянтинівського дошкільного навчального закладу №31 «Мир» Костянтинівської міської ради Донецької області м. Костянтинівка,  вул. Європейська,50. (благоустрій).</t>
  </si>
  <si>
    <t>Реконструкція чаши басейну в будівлі дитячого дошкільного  закладу № 31 «Мир», за адресою: м. Костянтинівка, Донецька область</t>
  </si>
  <si>
    <t>Будівля  хірургічного відділення  (реконструкція внутрішніх приміщень та інженерних мереж будівлі), благоустрій прилеглої території, розташованої за адресою: Донецька обл., м. Костянтинівка, пр. Ломоносова, 101</t>
  </si>
  <si>
    <t>Капітальний ремонт (термомодернізація) будівлі, реконструкція внутрішніх приміщень, капітальний ремонт системи опалення зі встановленням модульної котельні в  будівлі «Палац культури та дозвілля», благоустрій прилеглої території, розташованому у м.Костянтинівка</t>
  </si>
  <si>
    <t xml:space="preserve">Благоустрій території на перехресті вулиць Європейської та Громова з будівництвом зони відпочинку та дитячого майданчика, також улаштування спортивного майданчика. </t>
  </si>
  <si>
    <t>Реконструкція скверу Олекси Тихого. Капітальний ремонт будівлі та реконструкція внутрішніх приміщень кінотеатру по вул.Торецька, 302 під молодіжний центр з кінозалом</t>
  </si>
  <si>
    <t>Капітальний ремонт автодороги по вул. 6-го вересня у м. Костянтинівка</t>
  </si>
  <si>
    <t>Капітальний ремонт автодороги по вул. Героїв Праці у м. Костянтинівка</t>
  </si>
  <si>
    <t>Капітальний ремонт автодороги по з'їздам з Південного шляхопроводу у м. Костянтинівка</t>
  </si>
  <si>
    <t>Реконструкція мережі зливової каналізації та споруд у м. Костянтинівка</t>
  </si>
  <si>
    <t xml:space="preserve">Реконструкція самопливного каналізаційного колектору по вул. Правобережній від вул.Булгакова до КНС 1 м. Костянтинівка
</t>
  </si>
  <si>
    <t>Капітальний ремонт філії КУОЗ "Костянтинівська міська стоматологічна поліклініка Костянтинівської міської ради по вул. Театральній,16</t>
  </si>
  <si>
    <t>економічний розвиток</t>
  </si>
  <si>
    <t>Термосанація центральної районної лікарні м. Костянтинівка, усього</t>
  </si>
  <si>
    <t>Оновлення транспортної інфраструктури міста. Ремонт ділянки автодороги протяжністю 2,1 км</t>
  </si>
  <si>
    <t>Оновлення транспортної інфраструктури міста. Ремонт ділянки автодороги протяжністю 0,75 км</t>
  </si>
  <si>
    <t>Оновлення транспортної інфраструктури міста. Ремонт ділянки автодороги протяжністю 3,1 км</t>
  </si>
  <si>
    <t>Оновлення транспортної інфраструктури міста. Ремонт ділянки автодороги протяжністю 0,3 км</t>
  </si>
  <si>
    <t>Топоніміка</t>
  </si>
  <si>
    <t>Реконструкція та модернізація басейну згідно із сучасними вимогами.</t>
  </si>
  <si>
    <t>Ремонт електропостачання: а саме прокладання кабелю до 0,4 кВ в траншею - 164 м</t>
  </si>
  <si>
    <t>Капітальний ремонт будівлі школи, утеплення фасадів: обивка штукатурки-840 м.кв,  розбір підстилаючого слою зі шлаку-114 м.куб, вивіз сміття-202 т. Відділка стін фасадів профлистом та утеплення-2980 м.кв, вирівнювання етоних стін-840 м.кв,  утеплення цоколю-540 м.кв, облицівка керамічною плиткою-540 м.кв  відмостка будівлі: розроблення грунту-289м.куб, подстилаючий шар шлаку- 258 м.кую бетону-258 м.куб, асфальтове покриття  -860 м.кв.</t>
  </si>
  <si>
    <t xml:space="preserve">Пристрій бетоного поясу-68 м.куб, пароізоляція з рулонних матеріалів-2780 м.кв, утеплення покриття-5152 м.кв, цементна стяжка-2780 м.кв, монтаж металевих ферм,розпорок,звязку-47,3тн. Монтаж покрівлі з профлиста-354м.кв, монтаж водостійної системи-764 м.п. </t>
  </si>
  <si>
    <t xml:space="preserve">Капітальний ремонт будівлі ДНЗ, розбір чердачного перкриття (засипки)-700м.кв, розбір покрівлі мякої-700м.кв, демонтаж вікон-231кв.м,  демонтаж дверей-32 м.кв, демонтаж дощатих полів-273 м.кв, утеплення фасадів-87 м.кв, штукатурка віконих відкосів-123 м.кв, утеплення цоколю-3 м.куб, пристрій відмостки з асфальтобетону-100 м.кв, заповнення віконих пройомів-231 м.кв, утеплення покриттяз легким бетоном -636 м.кв, прокладка труб опалення -труба20мм-430м.п, труба25мм-323м.п, труба32м-22 мп., труба40мм-43 м., труба50мм-60м п, труба77мм-46м.п., встановлення радіаторів-649 секцій,  встановлення регуляторів, кранів опалення-145комплеків, вузол управління фільтра очитски води-2шт., заміна труби водопостачання-1м.п.,  вентиляція. </t>
  </si>
  <si>
    <t xml:space="preserve">Встановлення віконниих зливів-342м.п.  Ремонт штукатурки укосів-116 м.кв,  фарбування укосів-116 м.кв, демонтаж дверних коробок-78 м.кв, встановлення металевих дверей-24 м.кв,  встановлення металопластикових-59 кв.м, ремонт штуатурки дверних укосів-46 м.п  та фарбування-46 м.п.,  монтаж віконх рішіток-1,4 тн.,  встановлення грат на вікна -98 м.кв  фарбування металевих грат- 154 м.кв, зняття керамічних плиток-1250 м.кв, утеплення фасаду-1558 м.кв., улаштування декаретивної штукатурки-73 м.кв., цоколь: відбивка штукатурки-278 м.кв., утеплення цоколю-260 м.кв, фундамент: розбірання покриттів железобетоних-13 м.куб,  розбирання щебеневих покритів-43 м.куб, утеплення фасадів поліестеролом-285 кв.м, засипання траншей-420 м.куб, ущільнення грунту-420 м.куб, розбирання старої покрівлі-1430 м.кв, улаштування з мелачерепеці нової покрівіл-1440 м.кв, вогнезахист деревяних конструкцій-27 м.куб, покрівля над басейном розбирання-1432 м.кв, ремонт стяжки-43 м.кв, улаштування нової покрівлі над басейном-1432 м.кв, улаштування настінних жолобів-270 п.м, навішування водостічних труб-171 п.м, установлення блисковозахисту-150 м.п., заміназовнішньої  каналізації - 534 м.п, видалення: ааврійних дерев-41 шт., кущів-274 шт., ремонт бесідок, улаштування покриття з тротуарної плитки- 2650 м.кв, встановлення огорожі металевої -360 м.п, навіс літнього майданчику-1 шт., монтаж дитячого ігрового обладнення-110шт., висадження дерев та кустів-41 одн., посів газонів-370 м.кв   </t>
  </si>
  <si>
    <t xml:space="preserve">Демонтаж дверей-145 м.кв, очитска поверхонь стін-440 м.кв, зняття шпалер-1960 м.кв, розбір полів -940 м.кв, демотаж трую-110 м.п, демонтаж елетрпроводки-560 м.п.  Демонтаж світильників-246 шт.   Демонтаж унітазів та усмивальників-72 шт.  Демонтаж  каналізаційних труб-260 м.п  водопровідних труб  - 520 м.п, радіаторів опалення-556 шт., труб опалення-900 м.п., монтаж кухнного обладнання-15 одн.  </t>
  </si>
  <si>
    <t xml:space="preserve">Вирівнювання земельної ділянки під будівництво майданчика-1664 м.кв.  Встановлення трибуни-1 шт.  Встановлення блоків стін підвалу-112 шт., Стабілізація грунтової снови-1302 м.кв  формування зони відпочинку-1302 м.кв, покритя штучне -618 м.кв, огородження футбол.майдан-168 м.п, монтаж спортивного інвентарю-0,7 т., замощення-168 м.кв., встановлення бортових каменів-374 м.кв,  встановлення железобетониг огорож-255 м.п, ремонт асфальнтового покриття-275 м.кв  </t>
  </si>
  <si>
    <t xml:space="preserve">Капітальний ремонт (термомодернізація) системи опалення будівлі поліклініки: замінити 500 м трубопровода  системи опалення.                                                    </t>
  </si>
  <si>
    <t>Реконструкція покрівлю будівлі поліклініки: замінити покрівлю загальною площєю 900 кв.м.</t>
  </si>
  <si>
    <t xml:space="preserve">Капітальний ремонт (санація) будівлі поліклініки: замінити 176 вікон, утеплити 1950 кв.м. фасаду. </t>
  </si>
  <si>
    <t>Здійснити благоустрій прилеглої території пологового будинку загальною площею 4,5 Га, відремонтувати 1520 м асфальтової дороги, озеленити 3,1 Га території.</t>
  </si>
  <si>
    <t>Участь у конкурсі проектів за рахунок коштів ДФРР</t>
  </si>
  <si>
    <t>Капітальний ремонт автодороги по вул. Мирошниченко (від ж/д переїзду до межі міста) в м. Костянтинівка, Донецької обл</t>
  </si>
  <si>
    <t xml:space="preserve">Капітальний ремонт будівлі, утеплення, заміна вікон та дверей,  реконструкція внутрішніх приміщень, прибудова спортивної зали для видів боротьби (40х30), плавального басейну(50х30) </t>
  </si>
  <si>
    <t xml:space="preserve">Перебудова зливового колектору  завдовжки 10,63 км., вздовж автодороги по вул. Олекси Тихого; перебудова  дощоприймачів;
розчистка існуючого зливового колектору; ремонт колодязів; облаштування очисних споруд; улаштування  водовипускних оголовків; земляні роботи.
</t>
  </si>
  <si>
    <t xml:space="preserve">Реконструкція  діючого самопливного каналізаційного колектора. Заміна старих залізобетонних    труб на сучасні,   поліетиленові труби діаметром Д–500-1000 мм., загальною довжиною 3033 м., облаштування каналізаційних колодязів.
</t>
  </si>
  <si>
    <t>Покращення експлуатаційних показників каналізаційного самопливного  колектора, який в ході експлуатації прийшов в непридатний стан,  забезпечення стабільної роботи системи водопостачання та водовідведення в місті. Поліпшення екологічного стану міста та регіону.</t>
  </si>
  <si>
    <t xml:space="preserve">Реконструкція будівлі за адресою м. Костянтинівка, пр.Ломоносова,105а під створення Центру надання адміністративних послуг та Соціального офісу.  Демонтажні роботи опалювальної системи, водопроводу ЦНАПу та Соціального офісу;
 Улаштування  ліфту та пусконаладочні роботи , облаштування  водопроводів 500п.м.; штукатурка та фарбування 19 148м2; оздоблювальні  роботи 913м2 Благоустрій прилеглої території  ЦНАПу та Соціального офісу.                                                                               Встановлення табличок, улаштування покриття із плиток полiвiнiлхлоридних та стрічки на клеї (тактильний покажчик), улаштування плiнтусiв полiвiнiлхлоридних на шурупах (тактильна стрічка).                                                                                      Ізоляція основних конструкцій, капітальний ремонт покрівлі, заміна вікон та дверей,  теплоізоляція фасадів, капітальний ремонт системи опалення.Підлягає заміні 121шт вікон загальною площею 229,4м2 та 10 шт дверей.
Теплоізоляція фасадів 1690,0 м2.
Ремонт покрівлі 1326,0 м2.
Ремонт опалення:встановлення секцій чугунних радіаторів 439шт., 986м труб опалення.
</t>
  </si>
  <si>
    <t xml:space="preserve">Створення інтегрованого Центру надання адміністративних та соціальних послуг в місті Костянтинівка шляхом утворення сучасного будинку соціальної спрямованості, в якій людина в одному місці та за один візит  вирішує максимальну кількість питань і вчасно отримує адміністративні та соціальні послуги.
</t>
  </si>
  <si>
    <t>Реалізація проекту дозволить відремонтувати будівлю та організувати комфортний прийом громадян міста і ВПО, створити придатні умови для роботи співробітників управління,  провести заміну інженерних комунікацій та здійснити заходи з енергозбереження.У подальшому у всьому приміщенні будівлі будівля буде розташовано реабілітаціоний центр для  дітей-інвалідів.</t>
  </si>
  <si>
    <t>Посилення несучої спроможності зовнішніх стін, пристрій нових приміщень, заміна люків виходу на покрівлю та в підвал; роботи по зовнішньому  освітленню, системі пожарної сигналізації, системі вентиляції,  кондиціонуванню.
Термомодернізація будівлі, благоустрій та озеленення  території.</t>
  </si>
  <si>
    <t>Ремонт внутрішніх мереж електропостачання в будівлі навчального закладу створить належні та безпечні умови для перебування в приміщенні учнів та персоналу, збільшення електричної потужності школи.</t>
  </si>
  <si>
    <t>Ремонт електропостачання: а саме винесення з території будівельного майданчика кабельних ліній 6,0 кВ - 692 м</t>
  </si>
  <si>
    <t>Створення належних та безпечних умов для перебування на території спортивного майданчику  учнів закладу.</t>
  </si>
  <si>
    <t>Термомодернізація будівлі, реконструкція внутрішніх приміщень, утеплення фасадів, покрівлі, заміна вікон дверей,  встановлення системи блисковозахисту, ремонт системи опалення, заміна каналізації та водопроводу, ремонт внутрішніх приміщень</t>
  </si>
  <si>
    <t>Впровадження енергозберігаючих технологій в навчальному закладі дозволить підтримувати в приміщенні темпетатурний режим згідно з вимогами санітарного законодавства, дозволить скоротити споживання теплової енергії та витрат на оплату, зменшить рівень захворювання серед учнів та персоналу.</t>
  </si>
  <si>
    <t>обласна субвенція</t>
  </si>
  <si>
    <t>ДФРР</t>
  </si>
  <si>
    <t>Надзвичайна кредитна програма</t>
  </si>
  <si>
    <t>Розпорядження № 548</t>
  </si>
  <si>
    <t>Джерела фінансування не визначено</t>
  </si>
  <si>
    <t>Покращення умов перебування внутрішньо переміщених осіб, бездомних та працівників закладу, створення удосконаленої системи соціального захисту населення, підвищення репутації соціальної сфери та залучення професійних кадрів шляхом реконструкції будівлі комунального закладу «Центр обліку бездомних осіб та будинок нічного перебування» Костянтинівської міської ради.
Проект спрямований на мешканців м. Костянтинівки, Костянтинівського району, внутрішньо переміщених осіб та бездомних. Загальна кількість населення, яке обслуговується закладом 2,5 тис. осіб, у тому числі: 2,4 тис. внутрішньо переміщених осіб та 100 бездомних.</t>
  </si>
  <si>
    <t>Створення комфортних умов для відвідувачів позашкільного навчального закладу, ВПО та при організації навчально-виховного процесу учнів, надання можливості розширення мистецьких послуг у покращених, комфортних умовах. Реалізація проекту дозволить відремонтувати будівлю, здійснити заходи з енергозбереження, збільшити кількість відвідувачів позашкільного навчального закладу, створити придатні умови для роботи викладачів та навчання учнів, та надасть можливості якісної організації дозвілля городян.</t>
  </si>
  <si>
    <t>Поліпшення умов для дітей та персоналу школи, поліпшення стану будівлі. Зростання показників теплозберігання, зменшення втрат енергетичних ресурсів, зменшення оплати за енергоносії.</t>
  </si>
  <si>
    <t>Поліпшення умов для відвідувачів будівлі "Палацу", поліпшення стану будівлі. Зростання показників теплозберігання, зменшення втрат енергетичних ресурсів, зменшення оплати за енергоносії. Відродження та розвиток культури на території міста.</t>
  </si>
  <si>
    <t>Відродження та розвиток культури на території міста. Створення відповідних умов для повноцінного відпочинку.</t>
  </si>
  <si>
    <t>Відродження та розвиток культури на території міста. Створення відповідних умов для повноцінного відпочинку. Забезпечення відповідного функціонування скверу та кінотеатру.</t>
  </si>
  <si>
    <t>Капітальний ремонт будівлі, заміна вікон та дверей, утеплення фасадів та покрівлі, благоустрій території.</t>
  </si>
  <si>
    <t>Отримання кваліфікованої та доступної медичної допомоги, забезпечення безпечних умов праці лікарів, зменшення використання коштів на опалення завдяки проведенню робіт з енергозбереження.</t>
  </si>
  <si>
    <t>Реконструкція  внутрішніх приміщень будівлі школи мистецтв. Ремонт системи опалення, системи водопостачання та водовідведення, штукатурення стін, фарбування.</t>
  </si>
  <si>
    <t>Капітальний ремонт будівлі,  інженерних комунікацій, внутрішніх приміщень ремонт системи опалення, встановлення модульної котельні, благоустрій прилеглої території.</t>
  </si>
  <si>
    <t>Земельна ділянка загальною площею під індустріальний парк – 34,02 га, має конфігурацію багатокутника і потребує очищення від сміття, викорчовування дерев та чагарників, залишків фундаментів будівель, вертикального та горизонтального планування, а також прокладки внутрішньої осевої дороги, незначної рекультивації та відновлення ливневих каналів.</t>
  </si>
  <si>
    <t>В результаті реалізації цього проекту буде вдосконалений і розширений спектр культурного дозвілля жителів міста всіх соціальних і вікових категорій, поліпшені умови проведення їх вільного часу і дозвілля, поліпшена матеріально-технічна база парку. З’явиться  можливість запрошувати артистів і театральні колективи зі столиці України та обласних центрів, буде збільшено кількість відвідувачів парку як жителями міста, а також і переселенцями.</t>
  </si>
  <si>
    <t>Поліпшення умов для дітей та персоналу шкільного навчального закладу, поліпшення стану будівлі. Зростання показників теплозберігання, зменшення втрат енергетичних ресурсів, зменшення оплати за енергоносії.</t>
  </si>
  <si>
    <t xml:space="preserve">Демонтаж старого асфальтового покриття та тротуарної плитки, замощення нового покриття та бордюрів, укладка кольорової тротуарної плитки. Установка елементів входу в парк,  арочного навісу, каскадного сухого фонтана з підсвічуванням, лавок для відпочинку, альтанок, навісів, спортивного та дитячого  майданчиків, нових урн і фігурок казкових героїв. Монтаж спортивного та дитячого  майданчиків, підпірних стін.
Проведення капітального ремонту існуючого приміщення підземного туалету, придбання інвентарю для обслуговування і сантехнічного обладнання. 
Реконструкція  зовнішнього освітлення з заміною на енергозберігаюче. Збільшення розмірів сцени до рівня стандартних (12м х 13м). 
Насадження вічнозелених чагарників, ялинок. Придбання необхідного інвентарю і його установки, нових атракціонів.
</t>
  </si>
  <si>
    <t>Покращення експлуатаційних можливостей об'єкту, забезпечення комфортних умов проведення навчального процесу, поліпшення зовнішньої привабливості будівлі школи. Зростання показників теплозберігання, зменшення втрат енергетичних ресурсів, зменшення оплати за енергоносії.</t>
  </si>
  <si>
    <t>Ліквідація протікання покрівлі, суттєве покращення мікроклімату приміщень школи, покращення зовнішнього вигляду школи, збереження будівлі від руйнування, поліпшиться санітарно-гігієнічні умови перебування дітей. Зростання показників теплозберігання, зменшення втрат енергетичних ресурсів, зменшення оплати за енергоносії.</t>
  </si>
  <si>
    <t xml:space="preserve">Дем. радіаторів-200 шт.,трубопроводу опалення труба 20мм-120 п.м.,труба25мм-400м.п.,труба32мм-200м.п.,труба40мм-60м.п.,труба 50мм -100 м.,труба 80мм -330 м.п.,обл. сис.оп. полиетилен.труб - труба 20мм -540 м.п., труба 25мм-874 п.м., труба 32мм-64 м.п., труба 40мм-206м.п., труба50мм-104м.п труба 63мм-166м.п., встановлення радіаторів чугунних-1212 секцій, дем. каналізації- труба 50мм -350 м.п.,труба-100мм - 280 п.м, дем. водопостачання- труб 15мм-296 м.п., труба20мм .-110 м.п. труба25мм-52 м.п.монтаж водопостачання- полиетилен.труб-труба 20мм-550 м.п  труба25мм-296 м.п.  труба32мм-110 м.п.  труба40мм-522 м.п.обл. каналізції - труба 50мм -400 м.п. , труба-100 - 298 п.м вст. оповіщувачів пож. небезпеки-184шт. ,електрообладнання- дем. світильників-451 шт. розеток-282 шт.  щити  освітлення, щиторозповсюдження., монтаж світильників-656шт. вст. блисковазахисту на суму 148 714 грн., вст. сигналізації газу-7746 грн. дем. обладнання їдальні-23 одн.,придбання обладнання їдальні -415,140 грн, улаштування пандусу, ганку головного входу
</t>
  </si>
  <si>
    <t xml:space="preserve">Земельна ділянки під індустріальний парк вирівняна (нахил складав 6-8%), очищена від сміття, залишків дерев, чагарників, відведені поверхневі води, проведені маркшейдерська зйомка та вертикальне і горизонтальне планування території.
Після підготовки земельної ділянки наступними етапами є підведення інженерних комунікацій до території індустріального парку, розподіл на 3-4 ділянки у відповідності з видами виробництва, будівництво необхідної інженерно-технічної інфраструктури і належне облаштування території ІП, залучення учасників та забезпечення ефективного функціонування парку.
</t>
  </si>
  <si>
    <t>Капітальний ремонт (тетмомодернізація), реконструкція внутрішніх приміщень будівлі Дитячо-Юнацької Спортивної Школи,  м.Костянтинівка Донецької області з прибудовою плавального басейну та борцовської зали</t>
  </si>
  <si>
    <t xml:space="preserve">Приближення вторинної медичної допомоги населенню, надання якісної хірургічної допомоги, збільшення питомої ваги медичних послуг, що надаються лікарями, підвищення результативності роботи ЗОЗ та забезпечення раціонального використання ліжкового фонду. </t>
  </si>
  <si>
    <t>Перепланувати приміщення 1 - 4 поверсів з урахуванням розміщення стаціонару на 112 ліжок. При переплануванні передбачити 1 палату для дітей, 2 палати для інвалідів війни, 6 палат інтенсивної терапії, 1 палату для пацієнтів с психічними розладами, 1 палату бокс для інфекційних пацієнтів. Виконати заміну 1 лікарняного та 1 пасажирського ліфтів. Придбання  більше 100 одиниць медичного обладання. Планова потужність хірургічного відділення - 60 ліжок, потужність відділення невідкладної екстренної допомоги - 12 ліжок, травматологічного відділення - 40 ліжок, денного стаціонару мікрохірургії ока та ЛОР органів - 30.</t>
  </si>
  <si>
    <t>Реконструкція внутрішніх приміщень, заміна вікон та дверей, штукатурення, фарбування, оздоблення керамічною плиткою. Придбання медичного обладнання.</t>
  </si>
  <si>
    <t>Створення у місті сучасного медичного закладу. Поліпшення  умов перебування у закладі для пацієнтів та персоналу пологового будинку.</t>
  </si>
  <si>
    <t>Виконання земляних робіт. Облаштування фундаменту. Ремонт стін. Облаштування покриття. Встановлення вікон. Встановлення дверей. Опорядження внутрішньої стелі. Облаштування підлоги. Зовнішнє оздоблення будівлі. Облаштування системи пожежної безпеки та вентиляції.</t>
  </si>
  <si>
    <t>Оновлення транспортної інфраструктури міста. Розробка ПКД.</t>
  </si>
  <si>
    <t>Оновлення транспортної інфраструктури міста, та організація дорожнього руху. Розробка ПКД.</t>
  </si>
  <si>
    <t>Оновлення  інфраструктури міста. Благоустрій території. Розробка ПКД.</t>
  </si>
  <si>
    <t xml:space="preserve">Капітальний ремонт мосту через річку Наумиху внапрямок с. Іванопілля (розробка ПКД)
</t>
  </si>
  <si>
    <t>Капітальний ремонт мосту через річку Кривий Торець по вул.Мирошниченко та шляхопроводу "Північний" (у тому числі розробка ПКД)</t>
  </si>
  <si>
    <t>ВСЬОГО</t>
  </si>
  <si>
    <t xml:space="preserve">Проведення відновлення дорожних знаків відповідно до закону про декомунізацію. Встановлення покажчиків по центральних вулицях міста та люмінісцентних гірлянд з українською символікою. Облаштування палацу культури на центральній площі міста 14-типоверхових житлових будинків люмінісцентною гірляндою синього і жовтого світіння.  </t>
  </si>
  <si>
    <t>Залученість великої кількості мешканців міста та ЗМІ до дискусії щодо об’єктів топоніміки, їхнього сліду в історії та можливості для шкільних закладів вивчення історії на свіжому повітрі. Можливість підняти культурний рівень містян, розширить їхню обізнаність своєї історії та допоможе розвінчувати міфи соціалістичної історії, які так глибоко вкорінилися у підсвідомість старшого покоління.</t>
  </si>
  <si>
    <r>
      <t xml:space="preserve">Поліпшення екологічної стану в місті, відновлення споруд та мережі збору дощових і талих вод, створення безпечного пересування громадського пасажирського транспорту, автомобілів та пішоходів міста, </t>
    </r>
    <r>
      <rPr>
        <sz val="28"/>
        <color rgb="FF000000"/>
        <rFont val="Times New Roman"/>
        <family val="1"/>
        <charset val="204"/>
      </rPr>
      <t>запобігання підтоплення окремих районів міста.</t>
    </r>
  </si>
  <si>
    <r>
      <t>Розбір покриття покрівлі із хвилястих а.б. листів -1420м</t>
    </r>
    <r>
      <rPr>
        <sz val="28"/>
        <color theme="1"/>
        <rFont val="Calibri"/>
        <family val="2"/>
        <charset val="204"/>
      </rPr>
      <t>², р</t>
    </r>
    <r>
      <rPr>
        <sz val="28"/>
        <color theme="1"/>
        <rFont val="Times New Roman"/>
        <family val="1"/>
        <charset val="204"/>
      </rPr>
      <t>озбір покриття покрівлі із рулонних мат.-3220 м</t>
    </r>
    <r>
      <rPr>
        <sz val="28"/>
        <color theme="1"/>
        <rFont val="Calibri"/>
        <family val="2"/>
        <charset val="204"/>
      </rPr>
      <t>²</t>
    </r>
    <r>
      <rPr>
        <sz val="28"/>
        <color theme="1"/>
        <rFont val="Times New Roman"/>
        <family val="1"/>
        <charset val="204"/>
      </rPr>
      <t>, розбір цементних стяжок-3220 м</t>
    </r>
    <r>
      <rPr>
        <sz val="28"/>
        <color theme="1"/>
        <rFont val="Calibri"/>
        <family val="2"/>
        <charset val="204"/>
      </rPr>
      <t xml:space="preserve">², </t>
    </r>
    <r>
      <rPr>
        <sz val="28"/>
        <color theme="1"/>
        <rFont val="Times New Roman"/>
        <family val="1"/>
        <charset val="204"/>
      </rPr>
      <t>розбір облицювання стін із керам. плит - 8 м</t>
    </r>
    <r>
      <rPr>
        <sz val="28"/>
        <color theme="1"/>
        <rFont val="Calibri"/>
        <family val="2"/>
        <charset val="204"/>
      </rPr>
      <t>²</t>
    </r>
    <r>
      <rPr>
        <sz val="28"/>
        <color theme="1"/>
        <rFont val="Times New Roman"/>
        <family val="1"/>
        <charset val="204"/>
      </rPr>
      <t>, відщбивка штукатурки по цеглі і бетону із стін.-6 м</t>
    </r>
    <r>
      <rPr>
        <sz val="28"/>
        <color theme="1"/>
        <rFont val="Calibri"/>
        <family val="2"/>
        <charset val="204"/>
      </rPr>
      <t>²</t>
    </r>
    <r>
      <rPr>
        <sz val="28"/>
        <color theme="1"/>
        <rFont val="Times New Roman"/>
        <family val="1"/>
        <charset val="204"/>
      </rPr>
      <t>, розбір асф. покриттів вручну-12,3 м</t>
    </r>
    <r>
      <rPr>
        <sz val="28"/>
        <color theme="1"/>
        <rFont val="Calibri"/>
        <family val="2"/>
        <charset val="204"/>
      </rPr>
      <t>³</t>
    </r>
    <r>
      <rPr>
        <sz val="28"/>
        <color theme="1"/>
        <rFont val="Times New Roman"/>
        <family val="1"/>
        <charset val="204"/>
      </rPr>
      <t>, перевезення сміття до 30 км - 444 т., утеплення покриття плитами мін. на сухе в два ряди-3220 м</t>
    </r>
    <r>
      <rPr>
        <sz val="28"/>
        <color theme="1"/>
        <rFont val="Calibri"/>
        <family val="2"/>
        <charset val="204"/>
      </rPr>
      <t>²</t>
    </r>
    <r>
      <rPr>
        <sz val="28"/>
        <color theme="1"/>
        <rFont val="Times New Roman"/>
        <family val="1"/>
        <charset val="204"/>
      </rPr>
      <t>, утеплення покриття теплоіз.сипучими мат.-176 м</t>
    </r>
    <r>
      <rPr>
        <sz val="28"/>
        <color theme="1"/>
        <rFont val="Calibri"/>
        <family val="2"/>
        <charset val="204"/>
      </rPr>
      <t>³</t>
    </r>
    <r>
      <rPr>
        <sz val="28"/>
        <color theme="1"/>
        <rFont val="Times New Roman"/>
        <family val="1"/>
        <charset val="204"/>
      </rPr>
      <t>, устрій цементної вирівнювальної стяжки-2195 м</t>
    </r>
    <r>
      <rPr>
        <sz val="28"/>
        <color theme="1"/>
        <rFont val="Calibri"/>
        <family val="2"/>
        <charset val="204"/>
      </rPr>
      <t>²</t>
    </r>
    <r>
      <rPr>
        <sz val="28"/>
        <color theme="1"/>
        <rFont val="Times New Roman"/>
        <family val="1"/>
        <charset val="204"/>
      </rPr>
      <t>, приладдя кровлі рулонних із неплавлених мат. із застосуванням газопламенних горілок в два ряди-2195 м</t>
    </r>
    <r>
      <rPr>
        <sz val="28"/>
        <color theme="1"/>
        <rFont val="Calibri"/>
        <family val="2"/>
        <charset val="204"/>
      </rPr>
      <t>²</t>
    </r>
    <r>
      <rPr>
        <sz val="28"/>
        <color theme="1"/>
        <rFont val="Times New Roman"/>
        <family val="1"/>
        <charset val="204"/>
      </rPr>
      <t>, прилад кровлі  шатрових із металочерепиці-1420 м</t>
    </r>
    <r>
      <rPr>
        <sz val="28"/>
        <color theme="1"/>
        <rFont val="Calibri"/>
        <family val="2"/>
        <charset val="204"/>
      </rPr>
      <t>²</t>
    </r>
    <r>
      <rPr>
        <sz val="28"/>
        <color theme="1"/>
        <rFont val="Times New Roman"/>
        <family val="1"/>
        <charset val="204"/>
      </rPr>
      <t>, огородження кровель пирилами-136 м, утеплення фасадів мін. плитами товщ.100 мм декоративним розчином по технології «Церозіт»-2480 м</t>
    </r>
    <r>
      <rPr>
        <sz val="28"/>
        <color theme="1"/>
        <rFont val="Calibri"/>
        <family val="2"/>
        <charset val="204"/>
      </rPr>
      <t>²</t>
    </r>
    <r>
      <rPr>
        <sz val="28"/>
        <color theme="1"/>
        <rFont val="Times New Roman"/>
        <family val="1"/>
        <charset val="204"/>
      </rPr>
      <t>, очистка вручну внутр.поверхностей стели від ізвесткової фарби-2385 м</t>
    </r>
    <r>
      <rPr>
        <sz val="28"/>
        <color theme="1"/>
        <rFont val="Calibri"/>
        <family val="2"/>
        <charset val="204"/>
      </rPr>
      <t>², улашт.</t>
    </r>
    <r>
      <rPr>
        <sz val="28"/>
        <color theme="1"/>
        <rFont val="Times New Roman"/>
        <family val="1"/>
        <charset val="204"/>
      </rPr>
      <t xml:space="preserve"> протипожежних поясів із волокнистих і зернистих матеріалів на розчині-119,25 м</t>
    </r>
    <r>
      <rPr>
        <sz val="28"/>
        <color theme="1"/>
        <rFont val="Calibri"/>
        <family val="2"/>
        <charset val="204"/>
      </rPr>
      <t>³</t>
    </r>
    <r>
      <rPr>
        <sz val="28"/>
        <color theme="1"/>
        <rFont val="Times New Roman"/>
        <family val="1"/>
        <charset val="204"/>
      </rPr>
      <t>, штукатурка поверхні стелі в приміщ. цементним розчином по утеплінню-2385 м</t>
    </r>
    <r>
      <rPr>
        <sz val="28"/>
        <color theme="1"/>
        <rFont val="Calibri"/>
        <family val="2"/>
        <charset val="204"/>
      </rPr>
      <t>²</t>
    </r>
    <r>
      <rPr>
        <sz val="28"/>
        <color theme="1"/>
        <rFont val="Times New Roman"/>
        <family val="1"/>
        <charset val="204"/>
      </rPr>
      <t>, фарбування полівінілацетатними водоемульсійним складом стели по штукатурці із збірними конструкціями підготовленими під фарбу-2385 м</t>
    </r>
    <r>
      <rPr>
        <sz val="28"/>
        <color theme="1"/>
        <rFont val="Calibri"/>
        <family val="2"/>
        <charset val="204"/>
      </rPr>
      <t>²</t>
    </r>
    <r>
      <rPr>
        <sz val="28"/>
        <color theme="1"/>
        <rFont val="Times New Roman"/>
        <family val="1"/>
        <charset val="204"/>
      </rPr>
      <t>, облицівка фасадів-520 м</t>
    </r>
    <r>
      <rPr>
        <sz val="28"/>
        <color theme="1"/>
        <rFont val="Calibri"/>
        <family val="2"/>
        <charset val="204"/>
      </rPr>
      <t>²</t>
    </r>
    <r>
      <rPr>
        <sz val="28"/>
        <color theme="1"/>
        <rFont val="Times New Roman"/>
        <family val="1"/>
        <charset val="204"/>
      </rPr>
      <t>, одношарова штукатурка поверхностей розчином «Церозид» з приладом армірованого ряду із сітки скловолокнистої-520 м</t>
    </r>
    <r>
      <rPr>
        <sz val="28"/>
        <color theme="1"/>
        <rFont val="Calibri"/>
        <family val="2"/>
        <charset val="204"/>
      </rPr>
      <t>²</t>
    </r>
    <r>
      <rPr>
        <sz val="28"/>
        <color theme="1"/>
        <rFont val="Times New Roman"/>
        <family val="1"/>
        <charset val="204"/>
      </rPr>
      <t>, облицівка поверхні стін керамічними плитками нарощені із сухого розчину-520 м</t>
    </r>
    <r>
      <rPr>
        <sz val="28"/>
        <color theme="1"/>
        <rFont val="Calibri"/>
        <family val="2"/>
        <charset val="204"/>
      </rPr>
      <t>²</t>
    </r>
    <r>
      <rPr>
        <sz val="28"/>
        <color theme="1"/>
        <rFont val="Times New Roman"/>
        <family val="1"/>
        <charset val="204"/>
      </rPr>
      <t>, розбір грунту вручну-961 м</t>
    </r>
    <r>
      <rPr>
        <sz val="28"/>
        <color theme="1"/>
        <rFont val="Calibri"/>
        <family val="2"/>
        <charset val="204"/>
      </rPr>
      <t>³</t>
    </r>
    <r>
      <rPr>
        <sz val="28"/>
        <color theme="1"/>
        <rFont val="Times New Roman"/>
        <family val="1"/>
        <charset val="204"/>
      </rPr>
      <t>, прилад теплоізоляції стін видами із пінополістиролу нарощені-67 м</t>
    </r>
    <r>
      <rPr>
        <sz val="28"/>
        <color theme="1"/>
        <rFont val="Calibri"/>
        <family val="2"/>
        <charset val="204"/>
      </rPr>
      <t>³</t>
    </r>
    <r>
      <rPr>
        <sz val="28"/>
        <color theme="1"/>
        <rFont val="Times New Roman"/>
        <family val="1"/>
        <charset val="204"/>
      </rPr>
      <t>, посипка вручну траншей-521 м</t>
    </r>
    <r>
      <rPr>
        <sz val="28"/>
        <color theme="1"/>
        <rFont val="Calibri"/>
        <family val="2"/>
        <charset val="204"/>
      </rPr>
      <t>³</t>
    </r>
    <r>
      <rPr>
        <sz val="28"/>
        <color theme="1"/>
        <rFont val="Times New Roman"/>
        <family val="1"/>
        <charset val="204"/>
      </rPr>
      <t>, прилад завершеначого ряду шлакового-258 м</t>
    </r>
    <r>
      <rPr>
        <sz val="28"/>
        <color theme="1"/>
        <rFont val="Calibri"/>
        <family val="2"/>
        <charset val="204"/>
      </rPr>
      <t>³</t>
    </r>
    <r>
      <rPr>
        <sz val="28"/>
        <color theme="1"/>
        <rFont val="Times New Roman"/>
        <family val="1"/>
        <charset val="204"/>
      </rPr>
      <t>, прилад завершеначого ряду щебеночного-129 м</t>
    </r>
    <r>
      <rPr>
        <sz val="28"/>
        <color theme="1"/>
        <rFont val="Calibri"/>
        <family val="2"/>
        <charset val="204"/>
      </rPr>
      <t>³</t>
    </r>
    <r>
      <rPr>
        <sz val="28"/>
        <color theme="1"/>
        <rFont val="Times New Roman"/>
        <family val="1"/>
        <charset val="204"/>
      </rPr>
      <t>, прилад завершеначого ряду бетонного-86 м</t>
    </r>
    <r>
      <rPr>
        <sz val="28"/>
        <color theme="1"/>
        <rFont val="Calibri"/>
        <family val="2"/>
        <charset val="204"/>
      </rPr>
      <t>³</t>
    </r>
    <r>
      <rPr>
        <sz val="28"/>
        <color theme="1"/>
        <rFont val="Times New Roman"/>
        <family val="1"/>
        <charset val="204"/>
      </rPr>
      <t>, перевезення грунту  до 15 км -1581 т., дем.віконних коробок у кам’яних стінах з відбивкою штукатурки у відкосах-181шт. 31.Зняття засклених вік. переплетів-1270 м.кв. Розборка зливів  і тому подібних із листової сталі-640м.п. Демонтаж дверних коробок у кам’яних стінах із відбивкою штукатурки у відкосах-21шт., зняття дверних полотен-48 м</t>
    </r>
    <r>
      <rPr>
        <sz val="28"/>
        <color theme="1"/>
        <rFont val="Calibri"/>
        <family val="2"/>
        <charset val="204"/>
      </rPr>
      <t>², з</t>
    </r>
    <r>
      <rPr>
        <sz val="28"/>
        <color theme="1"/>
        <rFont val="Times New Roman"/>
        <family val="1"/>
        <charset val="204"/>
      </rPr>
      <t>аповнення віконних пройомів  готовими блоками із металопластику в кам’яних стінах житлових та громадських будівель-60,5 м</t>
    </r>
    <r>
      <rPr>
        <sz val="28"/>
        <color theme="1"/>
        <rFont val="Calibri"/>
        <family val="2"/>
        <charset val="204"/>
      </rPr>
      <t>²</t>
    </r>
    <r>
      <rPr>
        <sz val="28"/>
        <color theme="1"/>
        <rFont val="Times New Roman"/>
        <family val="1"/>
        <charset val="204"/>
      </rPr>
      <t>, установка пласт. підвік. дощок-698 и.п., установка віконних зливів-698 м</t>
    </r>
    <r>
      <rPr>
        <sz val="28"/>
        <color theme="1"/>
        <rFont val="Calibri"/>
        <family val="2"/>
        <charset val="204"/>
      </rPr>
      <t>²</t>
    </r>
    <r>
      <rPr>
        <sz val="28"/>
        <color theme="1"/>
        <rFont val="Times New Roman"/>
        <family val="1"/>
        <charset val="204"/>
      </rPr>
      <t>, пройомів готовими дверними блоками-52 м</t>
    </r>
    <r>
      <rPr>
        <sz val="28"/>
        <color theme="1"/>
        <rFont val="Calibri"/>
        <family val="2"/>
        <charset val="204"/>
      </rPr>
      <t>²</t>
    </r>
    <r>
      <rPr>
        <sz val="28"/>
        <color theme="1"/>
        <rFont val="Times New Roman"/>
        <family val="1"/>
        <charset val="204"/>
      </rPr>
      <t>, обл. обшивки відкосів гіпсокартонними та гіпсоволокнистими листами-445 м</t>
    </r>
    <r>
      <rPr>
        <sz val="28"/>
        <color theme="1"/>
        <rFont val="Calibri"/>
        <family val="2"/>
        <charset val="204"/>
      </rPr>
      <t>²</t>
    </r>
    <r>
      <rPr>
        <sz val="28"/>
        <color theme="1"/>
        <rFont val="Times New Roman"/>
        <family val="1"/>
        <charset val="204"/>
      </rPr>
      <t>, суцільна шпатльовка та окраска внутрішніх стін-445 м</t>
    </r>
    <r>
      <rPr>
        <sz val="28"/>
        <color theme="1"/>
        <rFont val="Calibri"/>
        <family val="2"/>
        <charset val="204"/>
      </rPr>
      <t>²</t>
    </r>
  </si>
</sst>
</file>

<file path=xl/styles.xml><?xml version="1.0" encoding="utf-8"?>
<styleSheet xmlns="http://schemas.openxmlformats.org/spreadsheetml/2006/main">
  <fonts count="9">
    <font>
      <sz val="11"/>
      <color theme="1"/>
      <name val="Calibri"/>
      <family val="2"/>
      <scheme val="minor"/>
    </font>
    <font>
      <sz val="11"/>
      <color theme="1"/>
      <name val="Calibri"/>
      <family val="2"/>
      <scheme val="minor"/>
    </font>
    <font>
      <sz val="28"/>
      <color theme="1"/>
      <name val="Times New Roman"/>
      <family val="1"/>
      <charset val="204"/>
    </font>
    <font>
      <i/>
      <sz val="28"/>
      <color theme="1"/>
      <name val="Times New Roman"/>
      <family val="1"/>
      <charset val="204"/>
    </font>
    <font>
      <sz val="28"/>
      <name val="Times New Roman"/>
      <family val="1"/>
      <charset val="204"/>
    </font>
    <font>
      <sz val="28"/>
      <color rgb="FF000000"/>
      <name val="Times New Roman"/>
      <family val="1"/>
      <charset val="204"/>
    </font>
    <font>
      <sz val="28"/>
      <color theme="1"/>
      <name val="Calibri"/>
      <family val="2"/>
      <charset val="204"/>
    </font>
    <font>
      <b/>
      <sz val="28"/>
      <color theme="1"/>
      <name val="Times New Roman"/>
      <family val="1"/>
      <charset val="204"/>
    </font>
    <font>
      <b/>
      <sz val="28"/>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6">
    <xf numFmtId="0" fontId="0" fillId="0" borderId="0" xfId="0"/>
    <xf numFmtId="0" fontId="2" fillId="2" borderId="0" xfId="0" applyFont="1" applyFill="1"/>
    <xf numFmtId="0" fontId="2" fillId="2" borderId="0" xfId="0" applyFont="1" applyFill="1" applyAlignment="1"/>
    <xf numFmtId="0" fontId="2" fillId="2" borderId="0" xfId="0" applyFont="1" applyFill="1" applyAlignment="1">
      <alignment wrapText="1"/>
    </xf>
    <xf numFmtId="0" fontId="3" fillId="2" borderId="1" xfId="0" applyFont="1" applyFill="1" applyBorder="1" applyAlignment="1">
      <alignment horizontal="center"/>
    </xf>
    <xf numFmtId="0" fontId="3" fillId="2" borderId="0" xfId="0" applyFont="1" applyFill="1"/>
    <xf numFmtId="0" fontId="2" fillId="2" borderId="1" xfId="0" applyFont="1" applyFill="1" applyBorder="1"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vertical="top" wrapText="1"/>
    </xf>
    <xf numFmtId="4" fontId="2"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wrapText="1"/>
    </xf>
    <xf numFmtId="0" fontId="2" fillId="2" borderId="1" xfId="0" applyFont="1" applyFill="1" applyBorder="1"/>
    <xf numFmtId="4" fontId="2" fillId="2" borderId="0" xfId="0" applyNumberFormat="1" applyFont="1" applyFill="1" applyBorder="1"/>
    <xf numFmtId="0" fontId="2" fillId="2" borderId="0" xfId="0" applyFont="1" applyFill="1" applyBorder="1"/>
    <xf numFmtId="0" fontId="4" fillId="2" borderId="1" xfId="0" applyNumberFormat="1" applyFont="1" applyFill="1" applyBorder="1" applyAlignment="1">
      <alignment vertical="top" wrapText="1"/>
    </xf>
    <xf numFmtId="4" fontId="2" fillId="2" borderId="1" xfId="0" applyNumberFormat="1" applyFont="1" applyFill="1" applyBorder="1"/>
    <xf numFmtId="0" fontId="2" fillId="2" borderId="1" xfId="0" applyFont="1" applyFill="1" applyBorder="1" applyAlignment="1">
      <alignment vertical="top" wrapText="1"/>
    </xf>
    <xf numFmtId="4" fontId="4" fillId="2" borderId="1" xfId="0" applyNumberFormat="1" applyFont="1" applyFill="1" applyBorder="1" applyAlignment="1">
      <alignment horizontal="center" vertical="center"/>
    </xf>
    <xf numFmtId="0" fontId="4" fillId="2" borderId="0" xfId="0" applyFont="1" applyFill="1"/>
    <xf numFmtId="0" fontId="5" fillId="2" borderId="1" xfId="0" applyFont="1" applyFill="1" applyBorder="1" applyAlignment="1">
      <alignment vertical="top" wrapText="1"/>
    </xf>
    <xf numFmtId="4" fontId="4"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xf>
    <xf numFmtId="1" fontId="7"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 fontId="7" fillId="2" borderId="0" xfId="0" applyNumberFormat="1" applyFont="1" applyFill="1" applyAlignment="1">
      <alignment horizontal="center" vertical="center"/>
    </xf>
    <xf numFmtId="0" fontId="7" fillId="2" borderId="0" xfId="0" applyFont="1" applyFill="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Border="1" applyAlignment="1">
      <alignment horizont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2" fillId="2" borderId="0" xfId="0" applyFont="1" applyFill="1" applyAlignment="1">
      <alignment horizontal="center" wrapText="1"/>
    </xf>
    <xf numFmtId="4" fontId="2" fillId="2" borderId="2" xfId="0" applyNumberFormat="1" applyFont="1" applyFill="1" applyBorder="1" applyAlignment="1">
      <alignment horizontal="center" vertical="center"/>
    </xf>
    <xf numFmtId="4" fontId="2" fillId="2" borderId="4" xfId="0" applyNumberFormat="1" applyFont="1" applyFill="1" applyBorder="1" applyAlignment="1">
      <alignment horizontal="center" vertical="center"/>
    </xf>
    <xf numFmtId="1" fontId="2" fillId="2" borderId="2" xfId="0" applyNumberFormat="1"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0" fontId="4" fillId="2" borderId="2" xfId="0" applyFont="1" applyFill="1" applyBorder="1" applyAlignment="1">
      <alignment horizontal="left" vertical="top" wrapText="1"/>
    </xf>
    <xf numFmtId="0" fontId="4" fillId="2" borderId="4" xfId="0" applyFont="1" applyFill="1" applyBorder="1" applyAlignment="1">
      <alignment horizontal="left" vertical="top"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4" fontId="2" fillId="2" borderId="2" xfId="0" applyNumberFormat="1" applyFont="1" applyFill="1" applyBorder="1" applyAlignment="1">
      <alignment horizontal="center"/>
    </xf>
    <xf numFmtId="4" fontId="2" fillId="2" borderId="4" xfId="0" applyNumberFormat="1" applyFont="1" applyFill="1" applyBorder="1" applyAlignment="1">
      <alignment horizontal="center"/>
    </xf>
    <xf numFmtId="0" fontId="2" fillId="2" borderId="2"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0" xfId="0" applyFont="1" applyFill="1" applyAlignment="1">
      <alignment horizontal="left"/>
    </xf>
    <xf numFmtId="0" fontId="2" fillId="2" borderId="0" xfId="0" applyFont="1" applyFill="1" applyBorder="1" applyAlignment="1">
      <alignment horizont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cellXfs>
  <cellStyles count="2">
    <cellStyle name="Обычный" xfId="0" builtinId="0"/>
    <cellStyle name="Обычный 2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75"/>
  <sheetViews>
    <sheetView tabSelected="1" view="pageBreakPreview" zoomScale="30" zoomScaleNormal="30" zoomScaleSheetLayoutView="30" workbookViewId="0">
      <selection activeCell="D12" sqref="D12"/>
    </sheetView>
  </sheetViews>
  <sheetFormatPr defaultColWidth="18.85546875" defaultRowHeight="35.25"/>
  <cols>
    <col min="1" max="1" width="32.5703125" style="1" customWidth="1"/>
    <col min="2" max="2" width="75" style="1" customWidth="1"/>
    <col min="3" max="3" width="159" style="1" customWidth="1"/>
    <col min="4" max="4" width="59.28515625" style="1" customWidth="1"/>
    <col min="5" max="5" width="35.7109375" style="1" customWidth="1"/>
    <col min="6" max="6" width="45.42578125" style="1" customWidth="1"/>
    <col min="7" max="7" width="55" style="1" customWidth="1"/>
    <col min="8" max="8" width="45.42578125" style="1" customWidth="1"/>
    <col min="9" max="9" width="38.5703125" style="1" customWidth="1"/>
    <col min="10" max="10" width="40.42578125" style="1" customWidth="1"/>
    <col min="11" max="11" width="42.85546875" style="1" customWidth="1"/>
    <col min="12" max="12" width="44" style="1" customWidth="1"/>
    <col min="13" max="13" width="60.5703125" style="1" customWidth="1"/>
    <col min="14" max="14" width="213.7109375" style="1" customWidth="1"/>
    <col min="15" max="15" width="183.85546875" style="1" customWidth="1"/>
    <col min="16" max="16" width="57.140625" style="1" customWidth="1"/>
    <col min="17" max="16384" width="18.85546875" style="1"/>
  </cols>
  <sheetData>
    <row r="1" spans="1:17">
      <c r="N1" s="49" t="s">
        <v>15</v>
      </c>
      <c r="O1" s="49"/>
      <c r="P1" s="49"/>
    </row>
    <row r="2" spans="1:17">
      <c r="N2" s="49" t="s">
        <v>48</v>
      </c>
      <c r="O2" s="49"/>
      <c r="P2" s="49"/>
    </row>
    <row r="4" spans="1:17" ht="37.5" customHeight="1">
      <c r="A4" s="32" t="s">
        <v>16</v>
      </c>
      <c r="B4" s="32"/>
      <c r="C4" s="32"/>
      <c r="D4" s="32"/>
      <c r="E4" s="32"/>
      <c r="F4" s="32"/>
      <c r="G4" s="32"/>
      <c r="H4" s="32"/>
      <c r="I4" s="32"/>
      <c r="J4" s="32"/>
      <c r="K4" s="2"/>
      <c r="L4" s="2"/>
      <c r="M4" s="2"/>
      <c r="N4" s="2"/>
      <c r="O4" s="2"/>
      <c r="P4" s="2"/>
    </row>
    <row r="5" spans="1:17" ht="37.5" customHeight="1">
      <c r="A5" s="32" t="s">
        <v>20</v>
      </c>
      <c r="B5" s="32"/>
      <c r="C5" s="32"/>
      <c r="D5" s="32"/>
      <c r="E5" s="32"/>
      <c r="F5" s="32"/>
      <c r="G5" s="32"/>
      <c r="H5" s="32"/>
      <c r="I5" s="32"/>
      <c r="J5" s="32"/>
      <c r="K5" s="3"/>
      <c r="L5" s="3"/>
      <c r="M5" s="3"/>
      <c r="N5" s="3"/>
      <c r="O5" s="3"/>
      <c r="P5" s="3"/>
    </row>
    <row r="6" spans="1:17" ht="18" customHeight="1">
      <c r="A6" s="50"/>
      <c r="B6" s="50"/>
      <c r="C6" s="50"/>
      <c r="D6" s="50"/>
      <c r="E6" s="50"/>
      <c r="F6" s="50"/>
      <c r="G6" s="50"/>
      <c r="H6" s="50"/>
      <c r="I6" s="50"/>
      <c r="J6" s="50"/>
      <c r="K6" s="50"/>
      <c r="L6" s="50"/>
      <c r="M6" s="50"/>
      <c r="N6" s="50"/>
      <c r="O6" s="50"/>
      <c r="P6" s="50"/>
    </row>
    <row r="7" spans="1:17">
      <c r="A7" s="28"/>
      <c r="B7" s="28"/>
      <c r="C7" s="28"/>
      <c r="D7" s="28"/>
      <c r="E7" s="28"/>
      <c r="F7" s="28"/>
      <c r="G7" s="28"/>
      <c r="H7" s="28"/>
      <c r="I7" s="28"/>
      <c r="J7" s="28"/>
      <c r="K7" s="28"/>
      <c r="L7" s="28"/>
      <c r="M7" s="28"/>
      <c r="N7" s="28"/>
      <c r="O7" s="28"/>
      <c r="P7" s="28"/>
    </row>
    <row r="8" spans="1:17" ht="111" customHeight="1">
      <c r="A8" s="43" t="s">
        <v>0</v>
      </c>
      <c r="B8" s="43" t="s">
        <v>1</v>
      </c>
      <c r="C8" s="43" t="s">
        <v>2</v>
      </c>
      <c r="D8" s="43" t="s">
        <v>19</v>
      </c>
      <c r="E8" s="43" t="s">
        <v>3</v>
      </c>
      <c r="F8" s="43" t="s">
        <v>17</v>
      </c>
      <c r="G8" s="43" t="s">
        <v>18</v>
      </c>
      <c r="H8" s="44"/>
      <c r="I8" s="44"/>
      <c r="J8" s="44"/>
      <c r="K8" s="44"/>
      <c r="L8" s="44"/>
      <c r="M8" s="51" t="s">
        <v>8</v>
      </c>
      <c r="N8" s="51" t="s">
        <v>4</v>
      </c>
      <c r="O8" s="43" t="s">
        <v>5</v>
      </c>
      <c r="P8" s="44" t="s">
        <v>6</v>
      </c>
    </row>
    <row r="9" spans="1:17" ht="55.5" customHeight="1">
      <c r="A9" s="43"/>
      <c r="B9" s="43"/>
      <c r="C9" s="43"/>
      <c r="D9" s="43"/>
      <c r="E9" s="43"/>
      <c r="F9" s="43"/>
      <c r="G9" s="44" t="s">
        <v>7</v>
      </c>
      <c r="H9" s="44" t="s">
        <v>13</v>
      </c>
      <c r="I9" s="44"/>
      <c r="J9" s="44"/>
      <c r="K9" s="44"/>
      <c r="L9" s="44"/>
      <c r="M9" s="52"/>
      <c r="N9" s="52"/>
      <c r="O9" s="43"/>
      <c r="P9" s="44"/>
    </row>
    <row r="10" spans="1:17" ht="139.5" customHeight="1">
      <c r="A10" s="43"/>
      <c r="B10" s="43"/>
      <c r="C10" s="43"/>
      <c r="D10" s="43"/>
      <c r="E10" s="43"/>
      <c r="F10" s="43"/>
      <c r="G10" s="44"/>
      <c r="H10" s="26" t="s">
        <v>14</v>
      </c>
      <c r="I10" s="26" t="s">
        <v>9</v>
      </c>
      <c r="J10" s="26" t="s">
        <v>10</v>
      </c>
      <c r="K10" s="26" t="s">
        <v>11</v>
      </c>
      <c r="L10" s="26" t="s">
        <v>12</v>
      </c>
      <c r="M10" s="53"/>
      <c r="N10" s="53"/>
      <c r="O10" s="43"/>
      <c r="P10" s="44"/>
    </row>
    <row r="11" spans="1:17" s="5" customFormat="1">
      <c r="A11" s="4">
        <v>1</v>
      </c>
      <c r="B11" s="4">
        <v>2</v>
      </c>
      <c r="C11" s="4">
        <v>3</v>
      </c>
      <c r="D11" s="4">
        <v>4</v>
      </c>
      <c r="E11" s="4">
        <v>5</v>
      </c>
      <c r="F11" s="4">
        <v>6</v>
      </c>
      <c r="G11" s="4">
        <v>7</v>
      </c>
      <c r="H11" s="4">
        <v>8</v>
      </c>
      <c r="I11" s="4">
        <v>9</v>
      </c>
      <c r="J11" s="4">
        <v>10</v>
      </c>
      <c r="K11" s="4">
        <v>11</v>
      </c>
      <c r="L11" s="4">
        <v>12</v>
      </c>
      <c r="M11" s="4">
        <v>13</v>
      </c>
      <c r="N11" s="4">
        <v>14</v>
      </c>
      <c r="O11" s="4">
        <v>15</v>
      </c>
      <c r="P11" s="4">
        <v>16</v>
      </c>
    </row>
    <row r="12" spans="1:17" s="13" customFormat="1" ht="183.75" customHeight="1">
      <c r="A12" s="6">
        <v>1</v>
      </c>
      <c r="B12" s="7" t="s">
        <v>52</v>
      </c>
      <c r="C12" s="8" t="s">
        <v>112</v>
      </c>
      <c r="D12" s="9" t="s">
        <v>25</v>
      </c>
      <c r="E12" s="10" t="s">
        <v>49</v>
      </c>
      <c r="F12" s="9">
        <v>25354.3</v>
      </c>
      <c r="G12" s="9">
        <f>I12</f>
        <v>25354.3</v>
      </c>
      <c r="H12" s="9"/>
      <c r="I12" s="9">
        <v>25354.3</v>
      </c>
      <c r="J12" s="9"/>
      <c r="K12" s="11"/>
      <c r="L12" s="11"/>
      <c r="M12" s="11"/>
      <c r="N12" s="8" t="s">
        <v>137</v>
      </c>
      <c r="O12" s="8" t="s">
        <v>186</v>
      </c>
      <c r="P12" s="8" t="s">
        <v>149</v>
      </c>
      <c r="Q12" s="12"/>
    </row>
    <row r="13" spans="1:17" s="13" customFormat="1" ht="213.75" customHeight="1">
      <c r="A13" s="6">
        <v>2</v>
      </c>
      <c r="B13" s="7" t="s">
        <v>52</v>
      </c>
      <c r="C13" s="8" t="s">
        <v>113</v>
      </c>
      <c r="D13" s="9" t="s">
        <v>25</v>
      </c>
      <c r="E13" s="10" t="s">
        <v>49</v>
      </c>
      <c r="F13" s="9">
        <v>27788.3</v>
      </c>
      <c r="G13" s="9">
        <f>I13</f>
        <v>27788.3</v>
      </c>
      <c r="H13" s="9"/>
      <c r="I13" s="9">
        <v>27788.3</v>
      </c>
      <c r="J13" s="9"/>
      <c r="K13" s="11"/>
      <c r="L13" s="11"/>
      <c r="M13" s="11"/>
      <c r="N13" s="8" t="s">
        <v>138</v>
      </c>
      <c r="O13" s="8" t="s">
        <v>139</v>
      </c>
      <c r="P13" s="8" t="s">
        <v>149</v>
      </c>
      <c r="Q13" s="12"/>
    </row>
    <row r="14" spans="1:17" s="13" customFormat="1" ht="409.5" customHeight="1">
      <c r="A14" s="6">
        <v>3</v>
      </c>
      <c r="B14" s="7" t="s">
        <v>92</v>
      </c>
      <c r="C14" s="8" t="s">
        <v>95</v>
      </c>
      <c r="D14" s="9" t="s">
        <v>25</v>
      </c>
      <c r="E14" s="10" t="s">
        <v>49</v>
      </c>
      <c r="F14" s="9">
        <v>74768.399999999994</v>
      </c>
      <c r="G14" s="9">
        <f>H14+J14</f>
        <v>74768.399999999994</v>
      </c>
      <c r="H14" s="9">
        <f>F14-J14</f>
        <v>67291.56</v>
      </c>
      <c r="I14" s="9"/>
      <c r="J14" s="9">
        <f>F14*10%</f>
        <v>7476.84</v>
      </c>
      <c r="K14" s="11"/>
      <c r="L14" s="11"/>
      <c r="M14" s="11"/>
      <c r="N14" s="8" t="s">
        <v>140</v>
      </c>
      <c r="O14" s="8" t="s">
        <v>141</v>
      </c>
      <c r="P14" s="8" t="s">
        <v>150</v>
      </c>
      <c r="Q14" s="12"/>
    </row>
    <row r="15" spans="1:17" s="13" customFormat="1" ht="211.5">
      <c r="A15" s="6">
        <v>4</v>
      </c>
      <c r="B15" s="7" t="s">
        <v>92</v>
      </c>
      <c r="C15" s="8" t="s">
        <v>93</v>
      </c>
      <c r="D15" s="9" t="s">
        <v>25</v>
      </c>
      <c r="E15" s="10" t="s">
        <v>49</v>
      </c>
      <c r="F15" s="9">
        <v>12036</v>
      </c>
      <c r="G15" s="9">
        <v>12036</v>
      </c>
      <c r="H15" s="9"/>
      <c r="I15" s="9"/>
      <c r="J15" s="9"/>
      <c r="K15" s="9">
        <v>12036</v>
      </c>
      <c r="L15" s="11"/>
      <c r="M15" s="11"/>
      <c r="N15" s="8" t="s">
        <v>96</v>
      </c>
      <c r="O15" s="14" t="s">
        <v>142</v>
      </c>
      <c r="P15" s="8" t="s">
        <v>151</v>
      </c>
      <c r="Q15" s="12"/>
    </row>
    <row r="16" spans="1:17" s="13" customFormat="1" ht="352.5">
      <c r="A16" s="6">
        <v>5</v>
      </c>
      <c r="B16" s="7" t="s">
        <v>92</v>
      </c>
      <c r="C16" s="8" t="s">
        <v>94</v>
      </c>
      <c r="D16" s="9" t="s">
        <v>25</v>
      </c>
      <c r="E16" s="10" t="s">
        <v>49</v>
      </c>
      <c r="F16" s="9">
        <v>5446.8</v>
      </c>
      <c r="G16" s="9">
        <f t="shared" ref="G16" si="0">H16+J16</f>
        <v>5446.8</v>
      </c>
      <c r="H16" s="9">
        <f t="shared" ref="H16" si="1">F16-J16</f>
        <v>4902.12</v>
      </c>
      <c r="I16" s="9"/>
      <c r="J16" s="9">
        <f t="shared" ref="J16" si="2">F16*10%</f>
        <v>544.68000000000006</v>
      </c>
      <c r="K16" s="11"/>
      <c r="L16" s="11"/>
      <c r="M16" s="11"/>
      <c r="N16" s="8" t="s">
        <v>143</v>
      </c>
      <c r="O16" s="8" t="s">
        <v>154</v>
      </c>
      <c r="P16" s="8" t="s">
        <v>150</v>
      </c>
      <c r="Q16" s="12"/>
    </row>
    <row r="17" spans="1:17" ht="408.75" customHeight="1">
      <c r="A17" s="6">
        <v>6</v>
      </c>
      <c r="B17" s="27" t="s">
        <v>28</v>
      </c>
      <c r="C17" s="8" t="s">
        <v>74</v>
      </c>
      <c r="D17" s="9" t="s">
        <v>25</v>
      </c>
      <c r="E17" s="10" t="s">
        <v>49</v>
      </c>
      <c r="F17" s="9">
        <v>24905.48</v>
      </c>
      <c r="G17" s="9">
        <f t="shared" ref="G17:G23" si="3">H17+J17</f>
        <v>24905.48</v>
      </c>
      <c r="H17" s="9">
        <f t="shared" ref="H17:H23" si="4">F17-J17</f>
        <v>22414.932000000001</v>
      </c>
      <c r="I17" s="9"/>
      <c r="J17" s="9">
        <f t="shared" ref="J17:J23" si="5">F17*10%</f>
        <v>2490.5480000000002</v>
      </c>
      <c r="K17" s="9"/>
      <c r="L17" s="9"/>
      <c r="M17" s="15"/>
      <c r="N17" s="8" t="s">
        <v>170</v>
      </c>
      <c r="O17" s="8" t="s">
        <v>166</v>
      </c>
      <c r="P17" s="8" t="s">
        <v>150</v>
      </c>
      <c r="Q17" s="12"/>
    </row>
    <row r="18" spans="1:17" ht="262.5" customHeight="1">
      <c r="A18" s="6">
        <v>7</v>
      </c>
      <c r="B18" s="27" t="s">
        <v>28</v>
      </c>
      <c r="C18" s="8" t="s">
        <v>62</v>
      </c>
      <c r="D18" s="9" t="s">
        <v>25</v>
      </c>
      <c r="E18" s="10" t="s">
        <v>49</v>
      </c>
      <c r="F18" s="9">
        <v>15146</v>
      </c>
      <c r="G18" s="9">
        <f>I18+J18</f>
        <v>15146</v>
      </c>
      <c r="H18" s="9"/>
      <c r="I18" s="9">
        <v>13631.4</v>
      </c>
      <c r="J18" s="9">
        <f t="shared" si="5"/>
        <v>1514.6000000000001</v>
      </c>
      <c r="K18" s="9"/>
      <c r="L18" s="9"/>
      <c r="M18" s="15"/>
      <c r="N18" s="8" t="s">
        <v>124</v>
      </c>
      <c r="O18" s="8" t="s">
        <v>168</v>
      </c>
      <c r="P18" s="8" t="s">
        <v>152</v>
      </c>
      <c r="Q18" s="12"/>
    </row>
    <row r="19" spans="1:17" ht="219" customHeight="1">
      <c r="A19" s="6">
        <v>8</v>
      </c>
      <c r="B19" s="27" t="s">
        <v>28</v>
      </c>
      <c r="C19" s="8" t="s">
        <v>99</v>
      </c>
      <c r="D19" s="9" t="s">
        <v>25</v>
      </c>
      <c r="E19" s="10" t="s">
        <v>49</v>
      </c>
      <c r="F19" s="9">
        <v>8176.04</v>
      </c>
      <c r="G19" s="9">
        <f>I19+J19</f>
        <v>8176.0439999999999</v>
      </c>
      <c r="H19" s="9"/>
      <c r="I19" s="9">
        <v>7358.44</v>
      </c>
      <c r="J19" s="9">
        <f t="shared" si="5"/>
        <v>817.60400000000004</v>
      </c>
      <c r="K19" s="9"/>
      <c r="L19" s="9"/>
      <c r="M19" s="15"/>
      <c r="N19" s="8" t="s">
        <v>125</v>
      </c>
      <c r="O19" s="8" t="s">
        <v>169</v>
      </c>
      <c r="P19" s="8" t="s">
        <v>152</v>
      </c>
      <c r="Q19" s="12"/>
    </row>
    <row r="20" spans="1:17" ht="399.75" customHeight="1">
      <c r="A20" s="6">
        <v>9</v>
      </c>
      <c r="B20" s="27" t="s">
        <v>28</v>
      </c>
      <c r="C20" s="8" t="s">
        <v>102</v>
      </c>
      <c r="D20" s="9" t="s">
        <v>25</v>
      </c>
      <c r="E20" s="10" t="s">
        <v>49</v>
      </c>
      <c r="F20" s="9">
        <v>12000</v>
      </c>
      <c r="G20" s="9">
        <f>I20+J20</f>
        <v>12000</v>
      </c>
      <c r="H20" s="9"/>
      <c r="I20" s="9">
        <v>10800</v>
      </c>
      <c r="J20" s="9">
        <f t="shared" si="5"/>
        <v>1200</v>
      </c>
      <c r="K20" s="9"/>
      <c r="L20" s="9"/>
      <c r="M20" s="15"/>
      <c r="N20" s="8" t="s">
        <v>126</v>
      </c>
      <c r="O20" s="8" t="s">
        <v>68</v>
      </c>
      <c r="P20" s="8" t="s">
        <v>152</v>
      </c>
      <c r="Q20" s="12"/>
    </row>
    <row r="21" spans="1:17" ht="409.5" customHeight="1">
      <c r="A21" s="41">
        <v>10</v>
      </c>
      <c r="B21" s="39" t="s">
        <v>28</v>
      </c>
      <c r="C21" s="37" t="s">
        <v>103</v>
      </c>
      <c r="D21" s="33" t="s">
        <v>25</v>
      </c>
      <c r="E21" s="35" t="s">
        <v>49</v>
      </c>
      <c r="F21" s="33">
        <v>31228.6</v>
      </c>
      <c r="G21" s="33">
        <f>I21+J21</f>
        <v>31228.600000000002</v>
      </c>
      <c r="H21" s="33"/>
      <c r="I21" s="33">
        <v>28105.74</v>
      </c>
      <c r="J21" s="33">
        <f t="shared" si="5"/>
        <v>3122.86</v>
      </c>
      <c r="K21" s="33"/>
      <c r="L21" s="33"/>
      <c r="M21" s="45"/>
      <c r="N21" s="37" t="s">
        <v>127</v>
      </c>
      <c r="O21" s="37" t="s">
        <v>68</v>
      </c>
      <c r="P21" s="37" t="s">
        <v>152</v>
      </c>
      <c r="Q21" s="12"/>
    </row>
    <row r="22" spans="1:17" ht="409.5" customHeight="1">
      <c r="A22" s="42"/>
      <c r="B22" s="40"/>
      <c r="C22" s="38"/>
      <c r="D22" s="34"/>
      <c r="E22" s="36"/>
      <c r="F22" s="34"/>
      <c r="G22" s="34"/>
      <c r="H22" s="34"/>
      <c r="I22" s="34"/>
      <c r="J22" s="34"/>
      <c r="K22" s="34"/>
      <c r="L22" s="34"/>
      <c r="M22" s="46"/>
      <c r="N22" s="38"/>
      <c r="O22" s="38"/>
      <c r="P22" s="38"/>
      <c r="Q22" s="12"/>
    </row>
    <row r="23" spans="1:17" ht="282.75" customHeight="1">
      <c r="A23" s="6">
        <v>11</v>
      </c>
      <c r="B23" s="27" t="s">
        <v>28</v>
      </c>
      <c r="C23" s="8" t="s">
        <v>60</v>
      </c>
      <c r="D23" s="9" t="s">
        <v>25</v>
      </c>
      <c r="E23" s="10" t="s">
        <v>49</v>
      </c>
      <c r="F23" s="9">
        <v>12215.3</v>
      </c>
      <c r="G23" s="9">
        <f t="shared" si="3"/>
        <v>12215.3</v>
      </c>
      <c r="H23" s="9">
        <f t="shared" si="4"/>
        <v>10993.769999999999</v>
      </c>
      <c r="I23" s="9"/>
      <c r="J23" s="9">
        <f t="shared" si="5"/>
        <v>1221.53</v>
      </c>
      <c r="K23" s="9"/>
      <c r="L23" s="9"/>
      <c r="M23" s="15"/>
      <c r="N23" s="8" t="s">
        <v>128</v>
      </c>
      <c r="O23" s="8" t="s">
        <v>90</v>
      </c>
      <c r="P23" s="8" t="s">
        <v>150</v>
      </c>
      <c r="Q23" s="12"/>
    </row>
    <row r="24" spans="1:17" ht="141.75" customHeight="1">
      <c r="A24" s="6">
        <v>12</v>
      </c>
      <c r="B24" s="27" t="s">
        <v>28</v>
      </c>
      <c r="C24" s="8" t="s">
        <v>104</v>
      </c>
      <c r="D24" s="9" t="s">
        <v>25</v>
      </c>
      <c r="E24" s="10" t="s">
        <v>49</v>
      </c>
      <c r="F24" s="9">
        <v>857.3</v>
      </c>
      <c r="G24" s="9">
        <f>M24</f>
        <v>857.3</v>
      </c>
      <c r="H24" s="9"/>
      <c r="I24" s="9"/>
      <c r="J24" s="9"/>
      <c r="K24" s="9"/>
      <c r="M24" s="9">
        <v>857.3</v>
      </c>
      <c r="N24" s="8" t="s">
        <v>122</v>
      </c>
      <c r="O24" s="8" t="s">
        <v>90</v>
      </c>
      <c r="P24" s="8" t="s">
        <v>153</v>
      </c>
      <c r="Q24" s="12"/>
    </row>
    <row r="25" spans="1:17" ht="176.25" customHeight="1">
      <c r="A25" s="6">
        <v>13</v>
      </c>
      <c r="B25" s="27" t="s">
        <v>28</v>
      </c>
      <c r="C25" s="8" t="s">
        <v>73</v>
      </c>
      <c r="D25" s="9" t="s">
        <v>25</v>
      </c>
      <c r="E25" s="10" t="s">
        <v>49</v>
      </c>
      <c r="F25" s="9">
        <v>492.9</v>
      </c>
      <c r="G25" s="9">
        <f t="shared" ref="G25:G33" si="6">H25+I25+J25+K25+L25+M25</f>
        <v>492.9</v>
      </c>
      <c r="H25" s="9"/>
      <c r="I25" s="9"/>
      <c r="J25" s="9"/>
      <c r="K25" s="9"/>
      <c r="L25" s="9"/>
      <c r="M25" s="9">
        <v>492.9</v>
      </c>
      <c r="N25" s="8" t="s">
        <v>123</v>
      </c>
      <c r="O25" s="8" t="s">
        <v>144</v>
      </c>
      <c r="P25" s="8" t="s">
        <v>153</v>
      </c>
      <c r="Q25" s="12"/>
    </row>
    <row r="26" spans="1:17" ht="176.25" customHeight="1">
      <c r="A26" s="6">
        <v>14</v>
      </c>
      <c r="B26" s="27" t="s">
        <v>28</v>
      </c>
      <c r="C26" s="8" t="s">
        <v>61</v>
      </c>
      <c r="D26" s="9" t="s">
        <v>25</v>
      </c>
      <c r="E26" s="10" t="s">
        <v>49</v>
      </c>
      <c r="F26" s="9">
        <v>964.4</v>
      </c>
      <c r="G26" s="9">
        <f t="shared" si="6"/>
        <v>964.4</v>
      </c>
      <c r="H26" s="9"/>
      <c r="I26" s="9"/>
      <c r="J26" s="9"/>
      <c r="K26" s="9"/>
      <c r="L26" s="9"/>
      <c r="M26" s="9">
        <v>964.4</v>
      </c>
      <c r="N26" s="8" t="s">
        <v>145</v>
      </c>
      <c r="O26" s="16" t="s">
        <v>146</v>
      </c>
      <c r="P26" s="8" t="s">
        <v>153</v>
      </c>
      <c r="Q26" s="12"/>
    </row>
    <row r="27" spans="1:17" ht="409.5" customHeight="1">
      <c r="A27" s="41">
        <v>15</v>
      </c>
      <c r="B27" s="39" t="s">
        <v>28</v>
      </c>
      <c r="C27" s="37" t="s">
        <v>98</v>
      </c>
      <c r="D27" s="33" t="s">
        <v>25</v>
      </c>
      <c r="E27" s="35" t="s">
        <v>49</v>
      </c>
      <c r="F27" s="33">
        <v>20000</v>
      </c>
      <c r="G27" s="33">
        <f t="shared" si="6"/>
        <v>20000</v>
      </c>
      <c r="H27" s="33"/>
      <c r="I27" s="33"/>
      <c r="J27" s="33"/>
      <c r="K27" s="33"/>
      <c r="L27" s="33"/>
      <c r="M27" s="33">
        <v>20000</v>
      </c>
      <c r="N27" s="47" t="s">
        <v>187</v>
      </c>
      <c r="O27" s="37" t="s">
        <v>68</v>
      </c>
      <c r="P27" s="37" t="s">
        <v>153</v>
      </c>
      <c r="Q27" s="12"/>
    </row>
    <row r="28" spans="1:17" ht="409.5" customHeight="1">
      <c r="A28" s="42"/>
      <c r="B28" s="40"/>
      <c r="C28" s="38"/>
      <c r="D28" s="34"/>
      <c r="E28" s="36"/>
      <c r="F28" s="34"/>
      <c r="G28" s="34"/>
      <c r="H28" s="34"/>
      <c r="I28" s="34"/>
      <c r="J28" s="34"/>
      <c r="K28" s="34"/>
      <c r="L28" s="34"/>
      <c r="M28" s="34"/>
      <c r="N28" s="48"/>
      <c r="O28" s="38"/>
      <c r="P28" s="38"/>
      <c r="Q28" s="12"/>
    </row>
    <row r="29" spans="1:17" ht="216" customHeight="1">
      <c r="A29" s="6">
        <v>16</v>
      </c>
      <c r="B29" s="27" t="s">
        <v>28</v>
      </c>
      <c r="C29" s="8" t="s">
        <v>100</v>
      </c>
      <c r="D29" s="9" t="s">
        <v>25</v>
      </c>
      <c r="E29" s="10" t="s">
        <v>49</v>
      </c>
      <c r="F29" s="9">
        <v>21000</v>
      </c>
      <c r="G29" s="9">
        <f>M29</f>
        <v>21000</v>
      </c>
      <c r="H29" s="9"/>
      <c r="I29" s="9"/>
      <c r="J29" s="9"/>
      <c r="K29" s="9"/>
      <c r="M29" s="9">
        <v>21000</v>
      </c>
      <c r="N29" s="16" t="s">
        <v>147</v>
      </c>
      <c r="O29" s="8" t="s">
        <v>148</v>
      </c>
      <c r="P29" s="8" t="s">
        <v>153</v>
      </c>
      <c r="Q29" s="12"/>
    </row>
    <row r="30" spans="1:17" ht="255.75" customHeight="1">
      <c r="A30" s="6">
        <v>17</v>
      </c>
      <c r="B30" s="27" t="s">
        <v>28</v>
      </c>
      <c r="C30" s="8" t="s">
        <v>101</v>
      </c>
      <c r="D30" s="9" t="s">
        <v>25</v>
      </c>
      <c r="E30" s="10" t="s">
        <v>49</v>
      </c>
      <c r="F30" s="9">
        <v>11000</v>
      </c>
      <c r="G30" s="9">
        <f t="shared" si="6"/>
        <v>11000</v>
      </c>
      <c r="H30" s="9"/>
      <c r="I30" s="9"/>
      <c r="J30" s="9"/>
      <c r="K30" s="9"/>
      <c r="L30" s="9"/>
      <c r="M30" s="9">
        <v>11000</v>
      </c>
      <c r="N30" s="8" t="s">
        <v>160</v>
      </c>
      <c r="O30" s="8" t="s">
        <v>70</v>
      </c>
      <c r="P30" s="8" t="s">
        <v>153</v>
      </c>
      <c r="Q30" s="12"/>
    </row>
    <row r="31" spans="1:17" ht="235.5" customHeight="1">
      <c r="A31" s="6">
        <v>18</v>
      </c>
      <c r="B31" s="27" t="s">
        <v>28</v>
      </c>
      <c r="C31" s="8" t="s">
        <v>72</v>
      </c>
      <c r="D31" s="9" t="s">
        <v>25</v>
      </c>
      <c r="E31" s="10" t="s">
        <v>49</v>
      </c>
      <c r="F31" s="9">
        <v>22000</v>
      </c>
      <c r="G31" s="9">
        <f t="shared" si="6"/>
        <v>22000</v>
      </c>
      <c r="H31" s="9"/>
      <c r="I31" s="9"/>
      <c r="J31" s="9"/>
      <c r="K31" s="9"/>
      <c r="L31" s="9"/>
      <c r="M31" s="9">
        <v>22000</v>
      </c>
      <c r="N31" s="8" t="s">
        <v>67</v>
      </c>
      <c r="O31" s="8" t="s">
        <v>68</v>
      </c>
      <c r="P31" s="8" t="s">
        <v>153</v>
      </c>
      <c r="Q31" s="12"/>
    </row>
    <row r="32" spans="1:17" ht="338.25" customHeight="1">
      <c r="A32" s="6">
        <v>19</v>
      </c>
      <c r="B32" s="27" t="s">
        <v>28</v>
      </c>
      <c r="C32" s="8" t="s">
        <v>65</v>
      </c>
      <c r="D32" s="9" t="s">
        <v>25</v>
      </c>
      <c r="E32" s="10" t="s">
        <v>49</v>
      </c>
      <c r="F32" s="9">
        <v>5000</v>
      </c>
      <c r="G32" s="9">
        <f t="shared" si="6"/>
        <v>5000</v>
      </c>
      <c r="H32" s="9"/>
      <c r="I32" s="9"/>
      <c r="J32" s="9"/>
      <c r="K32" s="9"/>
      <c r="L32" s="9"/>
      <c r="M32" s="9">
        <v>5000</v>
      </c>
      <c r="N32" s="8" t="s">
        <v>129</v>
      </c>
      <c r="O32" s="8" t="s">
        <v>69</v>
      </c>
      <c r="P32" s="8" t="s">
        <v>153</v>
      </c>
      <c r="Q32" s="12"/>
    </row>
    <row r="33" spans="1:17" ht="186.75" customHeight="1">
      <c r="A33" s="6">
        <v>20</v>
      </c>
      <c r="B33" s="7" t="s">
        <v>46</v>
      </c>
      <c r="C33" s="8" t="s">
        <v>172</v>
      </c>
      <c r="D33" s="9" t="s">
        <v>25</v>
      </c>
      <c r="E33" s="10" t="s">
        <v>49</v>
      </c>
      <c r="F33" s="9">
        <v>120000</v>
      </c>
      <c r="G33" s="9">
        <f t="shared" si="6"/>
        <v>120000</v>
      </c>
      <c r="H33" s="9"/>
      <c r="I33" s="9"/>
      <c r="J33" s="9"/>
      <c r="K33" s="9"/>
      <c r="L33" s="9"/>
      <c r="M33" s="9">
        <v>120000</v>
      </c>
      <c r="N33" s="8" t="s">
        <v>136</v>
      </c>
      <c r="O33" s="8" t="s">
        <v>47</v>
      </c>
      <c r="P33" s="8" t="s">
        <v>153</v>
      </c>
      <c r="Q33" s="12"/>
    </row>
    <row r="34" spans="1:17" ht="87" customHeight="1">
      <c r="A34" s="41">
        <v>21</v>
      </c>
      <c r="B34" s="54" t="s">
        <v>37</v>
      </c>
      <c r="C34" s="8" t="s">
        <v>116</v>
      </c>
      <c r="D34" s="9" t="s">
        <v>25</v>
      </c>
      <c r="E34" s="10" t="s">
        <v>49</v>
      </c>
      <c r="F34" s="9">
        <v>11671.65</v>
      </c>
      <c r="G34" s="9">
        <f>G35+G36+G37</f>
        <v>11671.645</v>
      </c>
      <c r="H34" s="9"/>
      <c r="I34" s="9"/>
      <c r="J34" s="9"/>
      <c r="K34" s="9">
        <f>K35+K36+K37</f>
        <v>11671.645</v>
      </c>
      <c r="L34" s="9"/>
      <c r="M34" s="9"/>
      <c r="N34" s="8"/>
      <c r="O34" s="8"/>
      <c r="P34" s="8"/>
      <c r="Q34" s="12"/>
    </row>
    <row r="35" spans="1:17" ht="267.75" customHeight="1">
      <c r="A35" s="42"/>
      <c r="B35" s="55"/>
      <c r="C35" s="8" t="s">
        <v>75</v>
      </c>
      <c r="D35" s="9" t="s">
        <v>25</v>
      </c>
      <c r="E35" s="10" t="s">
        <v>49</v>
      </c>
      <c r="F35" s="17">
        <v>1627.8920000000001</v>
      </c>
      <c r="G35" s="17">
        <v>1627.8920000000001</v>
      </c>
      <c r="H35" s="17"/>
      <c r="I35" s="17"/>
      <c r="J35" s="17"/>
      <c r="K35" s="9">
        <v>1627.8920000000001</v>
      </c>
      <c r="L35" s="9"/>
      <c r="M35" s="9"/>
      <c r="N35" s="8" t="s">
        <v>130</v>
      </c>
      <c r="O35" s="8" t="s">
        <v>78</v>
      </c>
      <c r="P35" s="8" t="s">
        <v>151</v>
      </c>
      <c r="Q35" s="12"/>
    </row>
    <row r="36" spans="1:17" ht="256.5" customHeight="1">
      <c r="A36" s="6">
        <v>22</v>
      </c>
      <c r="B36" s="7" t="s">
        <v>37</v>
      </c>
      <c r="C36" s="8" t="s">
        <v>76</v>
      </c>
      <c r="D36" s="9" t="s">
        <v>25</v>
      </c>
      <c r="E36" s="10" t="s">
        <v>49</v>
      </c>
      <c r="F36" s="17">
        <v>1560.7370000000001</v>
      </c>
      <c r="G36" s="17">
        <v>1560.7370000000001</v>
      </c>
      <c r="H36" s="17"/>
      <c r="I36" s="17"/>
      <c r="J36" s="17"/>
      <c r="K36" s="17">
        <v>1560.7370000000001</v>
      </c>
      <c r="L36" s="9"/>
      <c r="M36" s="9"/>
      <c r="N36" s="8" t="s">
        <v>131</v>
      </c>
      <c r="O36" s="8" t="s">
        <v>78</v>
      </c>
      <c r="P36" s="8" t="s">
        <v>151</v>
      </c>
      <c r="Q36" s="12"/>
    </row>
    <row r="37" spans="1:17" ht="248.25" customHeight="1">
      <c r="A37" s="6">
        <v>23</v>
      </c>
      <c r="B37" s="7" t="s">
        <v>37</v>
      </c>
      <c r="C37" s="8" t="s">
        <v>77</v>
      </c>
      <c r="D37" s="9" t="s">
        <v>25</v>
      </c>
      <c r="E37" s="10" t="s">
        <v>49</v>
      </c>
      <c r="F37" s="17">
        <v>8483.0159999999996</v>
      </c>
      <c r="G37" s="17">
        <v>8483.0159999999996</v>
      </c>
      <c r="H37" s="17"/>
      <c r="I37" s="17"/>
      <c r="J37" s="17"/>
      <c r="K37" s="17">
        <v>8483.0159999999996</v>
      </c>
      <c r="L37" s="9"/>
      <c r="M37" s="9"/>
      <c r="N37" s="8" t="s">
        <v>132</v>
      </c>
      <c r="O37" s="8" t="s">
        <v>78</v>
      </c>
      <c r="P37" s="8" t="s">
        <v>151</v>
      </c>
      <c r="Q37" s="12"/>
    </row>
    <row r="38" spans="1:17" s="18" customFormat="1" ht="222.75" customHeight="1">
      <c r="A38" s="6">
        <v>24</v>
      </c>
      <c r="B38" s="7" t="s">
        <v>37</v>
      </c>
      <c r="C38" s="8" t="s">
        <v>36</v>
      </c>
      <c r="D38" s="17" t="s">
        <v>25</v>
      </c>
      <c r="E38" s="10" t="s">
        <v>49</v>
      </c>
      <c r="F38" s="17">
        <v>9150</v>
      </c>
      <c r="G38" s="17">
        <f>H38+I38+J38+K38+L38+M38</f>
        <v>9150</v>
      </c>
      <c r="H38" s="17"/>
      <c r="I38" s="17"/>
      <c r="J38" s="17"/>
      <c r="K38" s="17"/>
      <c r="L38" s="17"/>
      <c r="M38" s="9">
        <v>9150</v>
      </c>
      <c r="N38" s="8" t="s">
        <v>133</v>
      </c>
      <c r="O38" s="8" t="s">
        <v>176</v>
      </c>
      <c r="P38" s="8" t="s">
        <v>153</v>
      </c>
      <c r="Q38" s="12"/>
    </row>
    <row r="39" spans="1:17" s="18" customFormat="1" ht="351" customHeight="1">
      <c r="A39" s="6">
        <v>25</v>
      </c>
      <c r="B39" s="7" t="s">
        <v>37</v>
      </c>
      <c r="C39" s="8" t="s">
        <v>105</v>
      </c>
      <c r="D39" s="17" t="s">
        <v>25</v>
      </c>
      <c r="E39" s="10" t="s">
        <v>49</v>
      </c>
      <c r="F39" s="17">
        <v>104000</v>
      </c>
      <c r="G39" s="17">
        <f>H39+I39+J39+K39+L39+M39</f>
        <v>104000</v>
      </c>
      <c r="H39" s="17"/>
      <c r="I39" s="17"/>
      <c r="J39" s="17"/>
      <c r="K39" s="17"/>
      <c r="L39" s="17"/>
      <c r="M39" s="9">
        <v>104000</v>
      </c>
      <c r="N39" s="8" t="s">
        <v>174</v>
      </c>
      <c r="O39" s="8" t="s">
        <v>173</v>
      </c>
      <c r="P39" s="8" t="s">
        <v>153</v>
      </c>
      <c r="Q39" s="12"/>
    </row>
    <row r="40" spans="1:17" s="18" customFormat="1" ht="200.25" customHeight="1">
      <c r="A40" s="6">
        <v>26</v>
      </c>
      <c r="B40" s="7" t="s">
        <v>37</v>
      </c>
      <c r="C40" s="8" t="s">
        <v>91</v>
      </c>
      <c r="D40" s="17" t="s">
        <v>25</v>
      </c>
      <c r="E40" s="10" t="s">
        <v>49</v>
      </c>
      <c r="F40" s="17">
        <v>33000</v>
      </c>
      <c r="G40" s="17">
        <f>H40+I40+J40+K40+L40+M40</f>
        <v>33000</v>
      </c>
      <c r="H40" s="17"/>
      <c r="I40" s="17"/>
      <c r="J40" s="17"/>
      <c r="K40" s="17"/>
      <c r="L40" s="17"/>
      <c r="M40" s="9">
        <v>33000</v>
      </c>
      <c r="N40" s="8" t="s">
        <v>175</v>
      </c>
      <c r="O40" s="8" t="s">
        <v>79</v>
      </c>
      <c r="P40" s="8" t="s">
        <v>153</v>
      </c>
      <c r="Q40" s="12"/>
    </row>
    <row r="41" spans="1:17" s="18" customFormat="1" ht="186.75" customHeight="1">
      <c r="A41" s="6">
        <v>27</v>
      </c>
      <c r="B41" s="7" t="s">
        <v>37</v>
      </c>
      <c r="C41" s="8" t="s">
        <v>114</v>
      </c>
      <c r="D41" s="17" t="s">
        <v>25</v>
      </c>
      <c r="E41" s="10" t="s">
        <v>49</v>
      </c>
      <c r="F41" s="17">
        <v>16209.99</v>
      </c>
      <c r="G41" s="17">
        <f t="shared" ref="G41:G42" si="7">H41+I41+J41+K41+L41</f>
        <v>16209.989</v>
      </c>
      <c r="H41" s="17"/>
      <c r="I41" s="17">
        <v>14588.99</v>
      </c>
      <c r="J41" s="17">
        <f t="shared" ref="J41" si="8">F41*10%</f>
        <v>1620.999</v>
      </c>
      <c r="K41" s="17"/>
      <c r="L41" s="17"/>
      <c r="M41" s="9"/>
      <c r="N41" s="8" t="s">
        <v>177</v>
      </c>
      <c r="O41" s="8" t="s">
        <v>161</v>
      </c>
      <c r="P41" s="8" t="s">
        <v>152</v>
      </c>
      <c r="Q41" s="12"/>
    </row>
    <row r="42" spans="1:17" s="18" customFormat="1" ht="361.5" customHeight="1">
      <c r="A42" s="6">
        <v>28</v>
      </c>
      <c r="B42" s="7" t="s">
        <v>29</v>
      </c>
      <c r="C42" s="8" t="s">
        <v>66</v>
      </c>
      <c r="D42" s="17" t="s">
        <v>25</v>
      </c>
      <c r="E42" s="10" t="s">
        <v>49</v>
      </c>
      <c r="F42" s="17">
        <v>17273.07</v>
      </c>
      <c r="G42" s="17">
        <f t="shared" si="7"/>
        <v>17273.07</v>
      </c>
      <c r="H42" s="17"/>
      <c r="I42" s="17"/>
      <c r="J42" s="17"/>
      <c r="K42" s="17">
        <v>17273.07</v>
      </c>
      <c r="L42" s="17"/>
      <c r="M42" s="9"/>
      <c r="N42" s="14" t="s">
        <v>81</v>
      </c>
      <c r="O42" s="14" t="s">
        <v>155</v>
      </c>
      <c r="P42" s="8" t="s">
        <v>151</v>
      </c>
      <c r="Q42" s="12"/>
    </row>
    <row r="43" spans="1:17" ht="139.5" customHeight="1">
      <c r="A43" s="6">
        <v>29</v>
      </c>
      <c r="B43" s="7" t="s">
        <v>29</v>
      </c>
      <c r="C43" s="8" t="s">
        <v>80</v>
      </c>
      <c r="D43" s="9" t="s">
        <v>25</v>
      </c>
      <c r="E43" s="10" t="s">
        <v>49</v>
      </c>
      <c r="F43" s="9">
        <v>27000</v>
      </c>
      <c r="G43" s="17">
        <f>H43+I43+J43+K43+L43+M43</f>
        <v>27000</v>
      </c>
      <c r="H43" s="9"/>
      <c r="I43" s="9"/>
      <c r="J43" s="9"/>
      <c r="K43" s="9"/>
      <c r="L43" s="9"/>
      <c r="M43" s="9">
        <v>27000</v>
      </c>
      <c r="N43" s="8" t="s">
        <v>162</v>
      </c>
      <c r="O43" s="8" t="s">
        <v>156</v>
      </c>
      <c r="P43" s="8" t="s">
        <v>153</v>
      </c>
      <c r="Q43" s="12"/>
    </row>
    <row r="44" spans="1:17" ht="199.5" customHeight="1">
      <c r="A44" s="6">
        <v>30</v>
      </c>
      <c r="B44" s="7" t="s">
        <v>29</v>
      </c>
      <c r="C44" s="8" t="s">
        <v>106</v>
      </c>
      <c r="D44" s="9" t="s">
        <v>25</v>
      </c>
      <c r="E44" s="10" t="s">
        <v>49</v>
      </c>
      <c r="F44" s="9">
        <v>50000</v>
      </c>
      <c r="G44" s="17">
        <f>H44+I44+J44+K44+L44+M44</f>
        <v>50000</v>
      </c>
      <c r="H44" s="9"/>
      <c r="I44" s="9"/>
      <c r="J44" s="9"/>
      <c r="K44" s="9"/>
      <c r="L44" s="9"/>
      <c r="M44" s="9">
        <v>50000</v>
      </c>
      <c r="N44" s="8" t="s">
        <v>163</v>
      </c>
      <c r="O44" s="8" t="s">
        <v>157</v>
      </c>
      <c r="P44" s="8" t="s">
        <v>153</v>
      </c>
      <c r="Q44" s="12"/>
    </row>
    <row r="45" spans="1:17" ht="409.5" customHeight="1">
      <c r="A45" s="6">
        <v>31</v>
      </c>
      <c r="B45" s="7" t="s">
        <v>29</v>
      </c>
      <c r="C45" s="8" t="s">
        <v>26</v>
      </c>
      <c r="D45" s="9" t="s">
        <v>25</v>
      </c>
      <c r="E45" s="10" t="s">
        <v>49</v>
      </c>
      <c r="F45" s="9">
        <v>65000</v>
      </c>
      <c r="G45" s="17">
        <f>H45+I45+J45+K45+L45+M45</f>
        <v>65000</v>
      </c>
      <c r="H45" s="9"/>
      <c r="I45" s="9"/>
      <c r="J45" s="9">
        <v>300</v>
      </c>
      <c r="K45" s="9"/>
      <c r="L45" s="9"/>
      <c r="M45" s="9">
        <v>64700</v>
      </c>
      <c r="N45" s="8" t="s">
        <v>167</v>
      </c>
      <c r="O45" s="19" t="s">
        <v>165</v>
      </c>
      <c r="P45" s="8" t="s">
        <v>153</v>
      </c>
      <c r="Q45" s="12"/>
    </row>
    <row r="46" spans="1:17" ht="183" customHeight="1">
      <c r="A46" s="6">
        <v>32</v>
      </c>
      <c r="B46" s="7" t="s">
        <v>29</v>
      </c>
      <c r="C46" s="8" t="s">
        <v>51</v>
      </c>
      <c r="D46" s="9" t="s">
        <v>25</v>
      </c>
      <c r="E46" s="10" t="s">
        <v>49</v>
      </c>
      <c r="F46" s="9">
        <v>20000</v>
      </c>
      <c r="G46" s="17">
        <f>H46+I46+J46+K46+L46+M46</f>
        <v>20000</v>
      </c>
      <c r="H46" s="9"/>
      <c r="I46" s="9"/>
      <c r="J46" s="9"/>
      <c r="K46" s="9"/>
      <c r="L46" s="9"/>
      <c r="M46" s="9">
        <v>20000</v>
      </c>
      <c r="N46" s="19" t="s">
        <v>71</v>
      </c>
      <c r="O46" s="19" t="s">
        <v>158</v>
      </c>
      <c r="P46" s="8" t="s">
        <v>153</v>
      </c>
      <c r="Q46" s="12"/>
    </row>
    <row r="47" spans="1:17" ht="145.5" customHeight="1">
      <c r="A47" s="6">
        <v>33</v>
      </c>
      <c r="B47" s="7" t="s">
        <v>29</v>
      </c>
      <c r="C47" s="8" t="s">
        <v>108</v>
      </c>
      <c r="D47" s="9" t="s">
        <v>25</v>
      </c>
      <c r="E47" s="10" t="s">
        <v>49</v>
      </c>
      <c r="F47" s="9">
        <v>87000</v>
      </c>
      <c r="G47" s="17">
        <f>H47+I47+J47+K47+L47+M47</f>
        <v>87000</v>
      </c>
      <c r="H47" s="9"/>
      <c r="I47" s="9"/>
      <c r="J47" s="9"/>
      <c r="K47" s="9"/>
      <c r="L47" s="9"/>
      <c r="M47" s="9">
        <v>87000</v>
      </c>
      <c r="N47" s="8" t="s">
        <v>50</v>
      </c>
      <c r="O47" s="8" t="s">
        <v>159</v>
      </c>
      <c r="P47" s="8" t="s">
        <v>153</v>
      </c>
      <c r="Q47" s="12"/>
    </row>
    <row r="48" spans="1:17" ht="409.5" customHeight="1">
      <c r="A48" s="6">
        <v>34</v>
      </c>
      <c r="B48" s="7" t="s">
        <v>115</v>
      </c>
      <c r="C48" s="8" t="s">
        <v>38</v>
      </c>
      <c r="D48" s="9" t="s">
        <v>25</v>
      </c>
      <c r="E48" s="10" t="s">
        <v>49</v>
      </c>
      <c r="F48" s="9">
        <v>5000</v>
      </c>
      <c r="G48" s="9">
        <f t="shared" ref="G48" si="9">H48+I48+J48+K48+L48</f>
        <v>5000</v>
      </c>
      <c r="H48" s="9">
        <v>4900</v>
      </c>
      <c r="I48" s="9"/>
      <c r="J48" s="9">
        <v>100</v>
      </c>
      <c r="K48" s="9"/>
      <c r="L48" s="9"/>
      <c r="M48" s="9"/>
      <c r="N48" s="8" t="s">
        <v>164</v>
      </c>
      <c r="O48" s="8" t="s">
        <v>171</v>
      </c>
      <c r="P48" s="8" t="s">
        <v>150</v>
      </c>
      <c r="Q48" s="12"/>
    </row>
    <row r="49" spans="1:17" s="13" customFormat="1" ht="158.25" customHeight="1">
      <c r="A49" s="6">
        <v>35</v>
      </c>
      <c r="B49" s="7" t="s">
        <v>52</v>
      </c>
      <c r="C49" s="8" t="s">
        <v>53</v>
      </c>
      <c r="D49" s="9" t="s">
        <v>25</v>
      </c>
      <c r="E49" s="10" t="s">
        <v>49</v>
      </c>
      <c r="F49" s="9">
        <v>31810</v>
      </c>
      <c r="G49" s="9">
        <f t="shared" ref="G49:G50" si="10">H49+I49+J49+K49+L49</f>
        <v>31810</v>
      </c>
      <c r="H49" s="9">
        <f t="shared" ref="H49:H50" si="11">F49-J49</f>
        <v>28629</v>
      </c>
      <c r="I49" s="9"/>
      <c r="J49" s="9">
        <f t="shared" ref="J49:J50" si="12">F49*10%</f>
        <v>3181</v>
      </c>
      <c r="K49" s="11"/>
      <c r="L49" s="9"/>
      <c r="M49" s="9"/>
      <c r="N49" s="8" t="s">
        <v>57</v>
      </c>
      <c r="O49" s="8" t="s">
        <v>55</v>
      </c>
      <c r="P49" s="8" t="s">
        <v>134</v>
      </c>
      <c r="Q49" s="12"/>
    </row>
    <row r="50" spans="1:17" s="13" customFormat="1" ht="159.75" customHeight="1">
      <c r="A50" s="6">
        <v>36</v>
      </c>
      <c r="B50" s="7" t="s">
        <v>52</v>
      </c>
      <c r="C50" s="8" t="s">
        <v>54</v>
      </c>
      <c r="D50" s="9" t="s">
        <v>25</v>
      </c>
      <c r="E50" s="10" t="s">
        <v>49</v>
      </c>
      <c r="F50" s="9">
        <v>43296</v>
      </c>
      <c r="G50" s="9">
        <f t="shared" si="10"/>
        <v>43296</v>
      </c>
      <c r="H50" s="9">
        <f t="shared" si="11"/>
        <v>38966.400000000001</v>
      </c>
      <c r="I50" s="9"/>
      <c r="J50" s="9">
        <f t="shared" si="12"/>
        <v>4329.6000000000004</v>
      </c>
      <c r="K50" s="11"/>
      <c r="L50" s="9"/>
      <c r="M50" s="9"/>
      <c r="N50" s="8" t="s">
        <v>57</v>
      </c>
      <c r="O50" s="8" t="s">
        <v>55</v>
      </c>
      <c r="P50" s="8" t="s">
        <v>134</v>
      </c>
      <c r="Q50" s="12"/>
    </row>
    <row r="51" spans="1:17" s="13" customFormat="1" ht="140.1" customHeight="1">
      <c r="A51" s="6">
        <v>37</v>
      </c>
      <c r="B51" s="7" t="s">
        <v>52</v>
      </c>
      <c r="C51" s="8" t="s">
        <v>56</v>
      </c>
      <c r="D51" s="9" t="s">
        <v>25</v>
      </c>
      <c r="E51" s="10" t="s">
        <v>49</v>
      </c>
      <c r="F51" s="9">
        <v>25000</v>
      </c>
      <c r="G51" s="9">
        <f>M51</f>
        <v>25000</v>
      </c>
      <c r="H51" s="9"/>
      <c r="I51" s="9"/>
      <c r="J51" s="9"/>
      <c r="K51" s="11"/>
      <c r="L51" s="9"/>
      <c r="M51" s="9">
        <v>25000</v>
      </c>
      <c r="N51" s="8" t="s">
        <v>57</v>
      </c>
      <c r="O51" s="8" t="s">
        <v>58</v>
      </c>
      <c r="P51" s="8" t="s">
        <v>153</v>
      </c>
      <c r="Q51" s="12"/>
    </row>
    <row r="52" spans="1:17" s="13" customFormat="1" ht="140.1" customHeight="1">
      <c r="A52" s="6">
        <v>38</v>
      </c>
      <c r="B52" s="7" t="s">
        <v>52</v>
      </c>
      <c r="C52" s="8" t="s">
        <v>59</v>
      </c>
      <c r="D52" s="9" t="s">
        <v>25</v>
      </c>
      <c r="E52" s="10" t="s">
        <v>49</v>
      </c>
      <c r="F52" s="9">
        <v>47000</v>
      </c>
      <c r="G52" s="9">
        <f t="shared" ref="G52:G61" si="13">H52+I52+J52+K52+M52</f>
        <v>47000</v>
      </c>
      <c r="H52" s="9"/>
      <c r="I52" s="9"/>
      <c r="J52" s="9"/>
      <c r="K52" s="11"/>
      <c r="L52" s="11"/>
      <c r="M52" s="9">
        <v>47000</v>
      </c>
      <c r="N52" s="8" t="s">
        <v>57</v>
      </c>
      <c r="O52" s="8" t="s">
        <v>58</v>
      </c>
      <c r="P52" s="8" t="s">
        <v>153</v>
      </c>
      <c r="Q52" s="12"/>
    </row>
    <row r="53" spans="1:17" s="13" customFormat="1" ht="140.1" customHeight="1">
      <c r="A53" s="6">
        <v>39</v>
      </c>
      <c r="B53" s="7" t="s">
        <v>52</v>
      </c>
      <c r="C53" s="8" t="s">
        <v>63</v>
      </c>
      <c r="D53" s="9" t="s">
        <v>25</v>
      </c>
      <c r="E53" s="10" t="s">
        <v>49</v>
      </c>
      <c r="F53" s="9">
        <v>30400</v>
      </c>
      <c r="G53" s="9">
        <f t="shared" si="13"/>
        <v>30400</v>
      </c>
      <c r="H53" s="9"/>
      <c r="I53" s="9"/>
      <c r="J53" s="9"/>
      <c r="K53" s="11"/>
      <c r="L53" s="11"/>
      <c r="M53" s="9">
        <v>30400</v>
      </c>
      <c r="N53" s="8" t="s">
        <v>57</v>
      </c>
      <c r="O53" s="8" t="s">
        <v>58</v>
      </c>
      <c r="P53" s="8" t="s">
        <v>153</v>
      </c>
      <c r="Q53" s="12"/>
    </row>
    <row r="54" spans="1:17" s="13" customFormat="1" ht="140.1" customHeight="1">
      <c r="A54" s="6">
        <v>40</v>
      </c>
      <c r="B54" s="7" t="s">
        <v>52</v>
      </c>
      <c r="C54" s="8" t="s">
        <v>64</v>
      </c>
      <c r="D54" s="9" t="s">
        <v>25</v>
      </c>
      <c r="E54" s="10" t="s">
        <v>49</v>
      </c>
      <c r="F54" s="9">
        <v>10200</v>
      </c>
      <c r="G54" s="9">
        <f t="shared" si="13"/>
        <v>10200</v>
      </c>
      <c r="H54" s="9"/>
      <c r="I54" s="9"/>
      <c r="J54" s="9"/>
      <c r="K54" s="11"/>
      <c r="L54" s="11"/>
      <c r="M54" s="9">
        <v>10200</v>
      </c>
      <c r="N54" s="8" t="s">
        <v>57</v>
      </c>
      <c r="O54" s="8" t="s">
        <v>58</v>
      </c>
      <c r="P54" s="8" t="s">
        <v>153</v>
      </c>
      <c r="Q54" s="12"/>
    </row>
    <row r="55" spans="1:17" ht="140.1" customHeight="1">
      <c r="A55" s="6">
        <v>41</v>
      </c>
      <c r="B55" s="7" t="s">
        <v>24</v>
      </c>
      <c r="C55" s="8" t="s">
        <v>21</v>
      </c>
      <c r="D55" s="9" t="s">
        <v>25</v>
      </c>
      <c r="E55" s="10" t="s">
        <v>49</v>
      </c>
      <c r="F55" s="9">
        <v>9220.89</v>
      </c>
      <c r="G55" s="9">
        <f t="shared" si="13"/>
        <v>9220.89</v>
      </c>
      <c r="H55" s="9"/>
      <c r="I55" s="9"/>
      <c r="J55" s="9"/>
      <c r="K55" s="9"/>
      <c r="L55" s="11"/>
      <c r="M55" s="9">
        <v>9220.89</v>
      </c>
      <c r="N55" s="8" t="s">
        <v>33</v>
      </c>
      <c r="O55" s="8" t="s">
        <v>30</v>
      </c>
      <c r="P55" s="8" t="s">
        <v>153</v>
      </c>
      <c r="Q55" s="12"/>
    </row>
    <row r="56" spans="1:17" ht="140.1" customHeight="1">
      <c r="A56" s="6">
        <v>42</v>
      </c>
      <c r="B56" s="7" t="s">
        <v>24</v>
      </c>
      <c r="C56" s="8" t="s">
        <v>22</v>
      </c>
      <c r="D56" s="9" t="s">
        <v>25</v>
      </c>
      <c r="E56" s="10" t="s">
        <v>49</v>
      </c>
      <c r="F56" s="20">
        <v>18756.118999999999</v>
      </c>
      <c r="G56" s="9">
        <f t="shared" si="13"/>
        <v>18756.12</v>
      </c>
      <c r="H56" s="9"/>
      <c r="I56" s="9"/>
      <c r="J56" s="9"/>
      <c r="K56" s="9"/>
      <c r="L56" s="11"/>
      <c r="M56" s="9">
        <v>18756.12</v>
      </c>
      <c r="N56" s="8" t="s">
        <v>34</v>
      </c>
      <c r="O56" s="8" t="s">
        <v>30</v>
      </c>
      <c r="P56" s="8" t="s">
        <v>153</v>
      </c>
      <c r="Q56" s="12"/>
    </row>
    <row r="57" spans="1:17" ht="140.1" customHeight="1">
      <c r="A57" s="6">
        <v>43</v>
      </c>
      <c r="B57" s="7" t="s">
        <v>24</v>
      </c>
      <c r="C57" s="8" t="s">
        <v>45</v>
      </c>
      <c r="D57" s="9" t="s">
        <v>25</v>
      </c>
      <c r="E57" s="10" t="s">
        <v>49</v>
      </c>
      <c r="F57" s="20">
        <v>5272.027</v>
      </c>
      <c r="G57" s="9">
        <f t="shared" si="13"/>
        <v>5272.03</v>
      </c>
      <c r="H57" s="9"/>
      <c r="I57" s="9"/>
      <c r="J57" s="9"/>
      <c r="K57" s="9"/>
      <c r="L57" s="11"/>
      <c r="M57" s="9">
        <v>5272.03</v>
      </c>
      <c r="N57" s="8" t="s">
        <v>35</v>
      </c>
      <c r="O57" s="8" t="s">
        <v>30</v>
      </c>
      <c r="P57" s="8" t="s">
        <v>153</v>
      </c>
      <c r="Q57" s="12"/>
    </row>
    <row r="58" spans="1:17" ht="140.1" customHeight="1">
      <c r="A58" s="6">
        <v>44</v>
      </c>
      <c r="B58" s="7" t="s">
        <v>24</v>
      </c>
      <c r="C58" s="8" t="s">
        <v>135</v>
      </c>
      <c r="D58" s="9" t="s">
        <v>25</v>
      </c>
      <c r="E58" s="10" t="s">
        <v>49</v>
      </c>
      <c r="F58" s="20">
        <v>3690.38</v>
      </c>
      <c r="G58" s="9">
        <f t="shared" si="13"/>
        <v>3690.38</v>
      </c>
      <c r="H58" s="9"/>
      <c r="I58" s="9"/>
      <c r="J58" s="9"/>
      <c r="K58" s="9"/>
      <c r="L58" s="11"/>
      <c r="M58" s="9">
        <v>3690.38</v>
      </c>
      <c r="N58" s="8" t="s">
        <v>85</v>
      </c>
      <c r="O58" s="8" t="s">
        <v>30</v>
      </c>
      <c r="P58" s="8" t="s">
        <v>153</v>
      </c>
      <c r="Q58" s="12"/>
    </row>
    <row r="59" spans="1:17" ht="140.1" customHeight="1">
      <c r="A59" s="6">
        <v>45</v>
      </c>
      <c r="B59" s="7" t="s">
        <v>24</v>
      </c>
      <c r="C59" s="8" t="s">
        <v>82</v>
      </c>
      <c r="D59" s="9" t="s">
        <v>25</v>
      </c>
      <c r="E59" s="10" t="s">
        <v>49</v>
      </c>
      <c r="F59" s="20">
        <v>2126.0419999999999</v>
      </c>
      <c r="G59" s="9">
        <f t="shared" si="13"/>
        <v>2126.04</v>
      </c>
      <c r="H59" s="9"/>
      <c r="I59" s="9"/>
      <c r="J59" s="9"/>
      <c r="K59" s="9"/>
      <c r="L59" s="11"/>
      <c r="M59" s="9">
        <v>2126.04</v>
      </c>
      <c r="N59" s="8" t="s">
        <v>86</v>
      </c>
      <c r="O59" s="8" t="s">
        <v>30</v>
      </c>
      <c r="P59" s="8" t="s">
        <v>153</v>
      </c>
      <c r="Q59" s="12"/>
    </row>
    <row r="60" spans="1:17" ht="140.1" customHeight="1">
      <c r="A60" s="6">
        <v>46</v>
      </c>
      <c r="B60" s="7" t="s">
        <v>24</v>
      </c>
      <c r="C60" s="8" t="s">
        <v>83</v>
      </c>
      <c r="D60" s="9" t="s">
        <v>25</v>
      </c>
      <c r="E60" s="10" t="s">
        <v>49</v>
      </c>
      <c r="F60" s="20">
        <v>3696.69</v>
      </c>
      <c r="G60" s="9">
        <f t="shared" si="13"/>
        <v>3696.69</v>
      </c>
      <c r="H60" s="9"/>
      <c r="I60" s="9"/>
      <c r="J60" s="9"/>
      <c r="K60" s="9"/>
      <c r="L60" s="11"/>
      <c r="M60" s="9">
        <v>3696.69</v>
      </c>
      <c r="N60" s="8" t="s">
        <v>87</v>
      </c>
      <c r="O60" s="8" t="s">
        <v>30</v>
      </c>
      <c r="P60" s="8" t="s">
        <v>153</v>
      </c>
      <c r="Q60" s="12"/>
    </row>
    <row r="61" spans="1:17" ht="140.1" customHeight="1">
      <c r="A61" s="6">
        <v>47</v>
      </c>
      <c r="B61" s="7" t="s">
        <v>24</v>
      </c>
      <c r="C61" s="8" t="s">
        <v>84</v>
      </c>
      <c r="D61" s="9" t="s">
        <v>25</v>
      </c>
      <c r="E61" s="10" t="s">
        <v>49</v>
      </c>
      <c r="F61" s="20">
        <v>1252.99</v>
      </c>
      <c r="G61" s="9">
        <f t="shared" si="13"/>
        <v>1252.99</v>
      </c>
      <c r="H61" s="9"/>
      <c r="I61" s="9"/>
      <c r="J61" s="9"/>
      <c r="K61" s="9"/>
      <c r="L61" s="11"/>
      <c r="M61" s="9">
        <v>1252.99</v>
      </c>
      <c r="N61" s="8" t="s">
        <v>88</v>
      </c>
      <c r="O61" s="8" t="s">
        <v>30</v>
      </c>
      <c r="P61" s="8" t="s">
        <v>153</v>
      </c>
      <c r="Q61" s="12"/>
    </row>
    <row r="62" spans="1:17" ht="140.1" customHeight="1">
      <c r="A62" s="6">
        <v>48</v>
      </c>
      <c r="B62" s="7" t="s">
        <v>24</v>
      </c>
      <c r="C62" s="8" t="s">
        <v>23</v>
      </c>
      <c r="D62" s="9" t="s">
        <v>25</v>
      </c>
      <c r="E62" s="10" t="s">
        <v>49</v>
      </c>
      <c r="F62" s="20">
        <v>25000</v>
      </c>
      <c r="G62" s="9">
        <f>H62+J62+M62</f>
        <v>25000</v>
      </c>
      <c r="H62" s="9"/>
      <c r="I62" s="9"/>
      <c r="J62" s="9"/>
      <c r="K62" s="9"/>
      <c r="L62" s="9"/>
      <c r="M62" s="9">
        <v>25000</v>
      </c>
      <c r="N62" s="8" t="s">
        <v>117</v>
      </c>
      <c r="O62" s="8" t="s">
        <v>30</v>
      </c>
      <c r="P62" s="8" t="s">
        <v>153</v>
      </c>
      <c r="Q62" s="12"/>
    </row>
    <row r="63" spans="1:17" ht="140.1" customHeight="1">
      <c r="A63" s="6">
        <v>49</v>
      </c>
      <c r="B63" s="7" t="s">
        <v>24</v>
      </c>
      <c r="C63" s="8" t="s">
        <v>109</v>
      </c>
      <c r="D63" s="9" t="s">
        <v>25</v>
      </c>
      <c r="E63" s="10" t="s">
        <v>49</v>
      </c>
      <c r="F63" s="20">
        <v>7500</v>
      </c>
      <c r="G63" s="9">
        <f>M63:M64</f>
        <v>7500</v>
      </c>
      <c r="H63" s="9"/>
      <c r="I63" s="9"/>
      <c r="J63" s="9"/>
      <c r="K63" s="9"/>
      <c r="L63" s="9"/>
      <c r="M63" s="9">
        <v>7500</v>
      </c>
      <c r="N63" s="8" t="s">
        <v>118</v>
      </c>
      <c r="O63" s="8" t="s">
        <v>30</v>
      </c>
      <c r="P63" s="8" t="s">
        <v>153</v>
      </c>
      <c r="Q63" s="12"/>
    </row>
    <row r="64" spans="1:17" ht="140.1" customHeight="1">
      <c r="A64" s="6">
        <v>50</v>
      </c>
      <c r="B64" s="7" t="s">
        <v>24</v>
      </c>
      <c r="C64" s="8" t="s">
        <v>110</v>
      </c>
      <c r="D64" s="9" t="s">
        <v>25</v>
      </c>
      <c r="E64" s="10" t="s">
        <v>49</v>
      </c>
      <c r="F64" s="20">
        <v>21000</v>
      </c>
      <c r="G64" s="9">
        <v>21000</v>
      </c>
      <c r="H64" s="9"/>
      <c r="I64" s="9"/>
      <c r="J64" s="9"/>
      <c r="K64" s="9"/>
      <c r="L64" s="9"/>
      <c r="M64" s="9">
        <v>21000</v>
      </c>
      <c r="N64" s="8" t="s">
        <v>119</v>
      </c>
      <c r="O64" s="8" t="s">
        <v>30</v>
      </c>
      <c r="P64" s="8" t="s">
        <v>153</v>
      </c>
      <c r="Q64" s="12"/>
    </row>
    <row r="65" spans="1:17" ht="140.1" customHeight="1">
      <c r="A65" s="6">
        <v>51</v>
      </c>
      <c r="B65" s="7" t="s">
        <v>24</v>
      </c>
      <c r="C65" s="8" t="s">
        <v>111</v>
      </c>
      <c r="D65" s="9" t="s">
        <v>25</v>
      </c>
      <c r="E65" s="10" t="s">
        <v>49</v>
      </c>
      <c r="F65" s="20">
        <v>16680</v>
      </c>
      <c r="G65" s="9">
        <f>H65+I65+J65+K65+L65+M65</f>
        <v>16680</v>
      </c>
      <c r="H65" s="9"/>
      <c r="I65" s="9"/>
      <c r="J65" s="9"/>
      <c r="K65" s="9"/>
      <c r="L65" s="9"/>
      <c r="M65" s="9">
        <v>16680</v>
      </c>
      <c r="N65" s="8" t="s">
        <v>120</v>
      </c>
      <c r="O65" s="8" t="s">
        <v>30</v>
      </c>
      <c r="P65" s="8" t="s">
        <v>153</v>
      </c>
      <c r="Q65" s="12"/>
    </row>
    <row r="66" spans="1:17" ht="140.1" customHeight="1">
      <c r="A66" s="6">
        <v>52</v>
      </c>
      <c r="B66" s="7" t="s">
        <v>24</v>
      </c>
      <c r="C66" s="8" t="s">
        <v>42</v>
      </c>
      <c r="D66" s="9" t="s">
        <v>25</v>
      </c>
      <c r="E66" s="10" t="s">
        <v>49</v>
      </c>
      <c r="F66" s="20">
        <v>11000</v>
      </c>
      <c r="G66" s="9">
        <f t="shared" ref="G66:G73" si="14">H66+I66+J66+K66+M66</f>
        <v>11000</v>
      </c>
      <c r="H66" s="9"/>
      <c r="I66" s="9"/>
      <c r="J66" s="9"/>
      <c r="K66" s="9"/>
      <c r="L66" s="11"/>
      <c r="M66" s="9">
        <v>11000</v>
      </c>
      <c r="N66" s="8" t="s">
        <v>178</v>
      </c>
      <c r="O66" s="8" t="s">
        <v>40</v>
      </c>
      <c r="P66" s="8" t="s">
        <v>153</v>
      </c>
      <c r="Q66" s="12"/>
    </row>
    <row r="67" spans="1:17" ht="140.1" customHeight="1">
      <c r="A67" s="6">
        <v>53</v>
      </c>
      <c r="B67" s="7" t="s">
        <v>24</v>
      </c>
      <c r="C67" s="8" t="s">
        <v>182</v>
      </c>
      <c r="D67" s="9" t="s">
        <v>25</v>
      </c>
      <c r="E67" s="10" t="s">
        <v>49</v>
      </c>
      <c r="F67" s="20">
        <v>50000</v>
      </c>
      <c r="G67" s="9">
        <f t="shared" si="14"/>
        <v>50000</v>
      </c>
      <c r="H67" s="9"/>
      <c r="I67" s="9"/>
      <c r="J67" s="9"/>
      <c r="K67" s="9"/>
      <c r="L67" s="11"/>
      <c r="M67" s="9">
        <v>50000</v>
      </c>
      <c r="N67" s="8" t="s">
        <v>178</v>
      </c>
      <c r="O67" s="8" t="s">
        <v>40</v>
      </c>
      <c r="P67" s="8" t="s">
        <v>153</v>
      </c>
      <c r="Q67" s="12"/>
    </row>
    <row r="68" spans="1:17" ht="140.1" customHeight="1">
      <c r="A68" s="6">
        <v>54</v>
      </c>
      <c r="B68" s="7" t="s">
        <v>24</v>
      </c>
      <c r="C68" s="8" t="s">
        <v>181</v>
      </c>
      <c r="D68" s="9" t="s">
        <v>25</v>
      </c>
      <c r="E68" s="10" t="s">
        <v>49</v>
      </c>
      <c r="F68" s="20">
        <v>20000</v>
      </c>
      <c r="G68" s="9">
        <f t="shared" si="14"/>
        <v>20000</v>
      </c>
      <c r="H68" s="9"/>
      <c r="I68" s="9"/>
      <c r="J68" s="9"/>
      <c r="K68" s="9"/>
      <c r="L68" s="11"/>
      <c r="M68" s="9">
        <v>20000</v>
      </c>
      <c r="N68" s="8" t="s">
        <v>178</v>
      </c>
      <c r="O68" s="8" t="s">
        <v>40</v>
      </c>
      <c r="P68" s="8" t="s">
        <v>153</v>
      </c>
      <c r="Q68" s="12"/>
    </row>
    <row r="69" spans="1:17" ht="140.1" customHeight="1">
      <c r="A69" s="6">
        <v>55</v>
      </c>
      <c r="B69" s="7" t="s">
        <v>24</v>
      </c>
      <c r="C69" s="8" t="s">
        <v>89</v>
      </c>
      <c r="D69" s="9" t="s">
        <v>25</v>
      </c>
      <c r="E69" s="10" t="s">
        <v>49</v>
      </c>
      <c r="F69" s="20">
        <v>22000</v>
      </c>
      <c r="G69" s="9">
        <f t="shared" si="14"/>
        <v>22000</v>
      </c>
      <c r="H69" s="9"/>
      <c r="I69" s="9"/>
      <c r="J69" s="9"/>
      <c r="K69" s="9"/>
      <c r="L69" s="11"/>
      <c r="M69" s="9">
        <v>22000</v>
      </c>
      <c r="N69" s="8" t="s">
        <v>179</v>
      </c>
      <c r="O69" s="8" t="s">
        <v>97</v>
      </c>
      <c r="P69" s="8" t="s">
        <v>153</v>
      </c>
      <c r="Q69" s="12"/>
    </row>
    <row r="70" spans="1:17" ht="140.1" customHeight="1">
      <c r="A70" s="6">
        <v>56</v>
      </c>
      <c r="B70" s="7" t="s">
        <v>24</v>
      </c>
      <c r="C70" s="8" t="s">
        <v>107</v>
      </c>
      <c r="D70" s="9" t="s">
        <v>25</v>
      </c>
      <c r="E70" s="10" t="s">
        <v>49</v>
      </c>
      <c r="F70" s="9">
        <v>7400</v>
      </c>
      <c r="G70" s="9">
        <f t="shared" si="14"/>
        <v>7400</v>
      </c>
      <c r="H70" s="9"/>
      <c r="I70" s="9"/>
      <c r="J70" s="9"/>
      <c r="K70" s="9"/>
      <c r="L70" s="11"/>
      <c r="M70" s="9">
        <v>7400</v>
      </c>
      <c r="N70" s="8" t="s">
        <v>180</v>
      </c>
      <c r="O70" s="8" t="s">
        <v>43</v>
      </c>
      <c r="P70" s="8" t="s">
        <v>153</v>
      </c>
      <c r="Q70" s="12"/>
    </row>
    <row r="71" spans="1:17" ht="140.1" customHeight="1">
      <c r="A71" s="6">
        <v>57</v>
      </c>
      <c r="B71" s="7" t="s">
        <v>24</v>
      </c>
      <c r="C71" s="8" t="s">
        <v>44</v>
      </c>
      <c r="D71" s="9" t="s">
        <v>25</v>
      </c>
      <c r="E71" s="10" t="s">
        <v>49</v>
      </c>
      <c r="F71" s="9">
        <v>15000</v>
      </c>
      <c r="G71" s="9">
        <f t="shared" si="14"/>
        <v>15000</v>
      </c>
      <c r="H71" s="9"/>
      <c r="I71" s="9"/>
      <c r="J71" s="9"/>
      <c r="K71" s="9"/>
      <c r="L71" s="11"/>
      <c r="M71" s="9">
        <v>15000</v>
      </c>
      <c r="N71" s="8" t="s">
        <v>180</v>
      </c>
      <c r="O71" s="8" t="s">
        <v>43</v>
      </c>
      <c r="P71" s="8" t="s">
        <v>153</v>
      </c>
      <c r="Q71" s="12"/>
    </row>
    <row r="72" spans="1:17" ht="140.1" customHeight="1">
      <c r="A72" s="6">
        <v>58</v>
      </c>
      <c r="B72" s="7" t="s">
        <v>27</v>
      </c>
      <c r="C72" s="8" t="s">
        <v>41</v>
      </c>
      <c r="D72" s="9" t="s">
        <v>25</v>
      </c>
      <c r="E72" s="10" t="s">
        <v>49</v>
      </c>
      <c r="F72" s="9">
        <v>6300</v>
      </c>
      <c r="G72" s="9">
        <f t="shared" si="14"/>
        <v>6300</v>
      </c>
      <c r="H72" s="9"/>
      <c r="I72" s="9"/>
      <c r="J72" s="9"/>
      <c r="K72" s="9"/>
      <c r="L72" s="11"/>
      <c r="M72" s="9">
        <v>6300</v>
      </c>
      <c r="N72" s="8" t="s">
        <v>32</v>
      </c>
      <c r="O72" s="8" t="s">
        <v>31</v>
      </c>
      <c r="P72" s="8" t="s">
        <v>153</v>
      </c>
      <c r="Q72" s="12"/>
    </row>
    <row r="73" spans="1:17" ht="140.1" customHeight="1">
      <c r="A73" s="6">
        <v>59</v>
      </c>
      <c r="B73" s="7" t="s">
        <v>27</v>
      </c>
      <c r="C73" s="8" t="s">
        <v>39</v>
      </c>
      <c r="D73" s="9" t="s">
        <v>25</v>
      </c>
      <c r="E73" s="10" t="s">
        <v>49</v>
      </c>
      <c r="F73" s="20">
        <v>5000</v>
      </c>
      <c r="G73" s="9">
        <f t="shared" si="14"/>
        <v>5000</v>
      </c>
      <c r="H73" s="9"/>
      <c r="I73" s="9"/>
      <c r="J73" s="9"/>
      <c r="K73" s="9"/>
      <c r="L73" s="11"/>
      <c r="M73" s="9">
        <v>5000</v>
      </c>
      <c r="N73" s="8" t="s">
        <v>178</v>
      </c>
      <c r="O73" s="8" t="s">
        <v>40</v>
      </c>
      <c r="P73" s="8" t="s">
        <v>153</v>
      </c>
      <c r="Q73" s="12"/>
    </row>
    <row r="74" spans="1:17" ht="250.5" customHeight="1">
      <c r="A74" s="6">
        <v>60</v>
      </c>
      <c r="B74" s="7" t="s">
        <v>27</v>
      </c>
      <c r="C74" s="8" t="s">
        <v>121</v>
      </c>
      <c r="D74" s="9" t="s">
        <v>25</v>
      </c>
      <c r="E74" s="10" t="s">
        <v>49</v>
      </c>
      <c r="F74" s="20">
        <v>6000</v>
      </c>
      <c r="G74" s="9">
        <v>6000</v>
      </c>
      <c r="H74" s="9"/>
      <c r="I74" s="9"/>
      <c r="J74" s="9"/>
      <c r="K74" s="9"/>
      <c r="L74" s="11"/>
      <c r="M74" s="9">
        <v>6000</v>
      </c>
      <c r="N74" s="8" t="s">
        <v>184</v>
      </c>
      <c r="O74" s="8" t="s">
        <v>185</v>
      </c>
      <c r="P74" s="8" t="s">
        <v>153</v>
      </c>
      <c r="Q74" s="12"/>
    </row>
    <row r="75" spans="1:17" s="25" customFormat="1" ht="81" customHeight="1">
      <c r="A75" s="29" t="s">
        <v>183</v>
      </c>
      <c r="B75" s="30"/>
      <c r="C75" s="31"/>
      <c r="D75" s="21"/>
      <c r="E75" s="22"/>
      <c r="F75" s="21">
        <f>SUM(F12:F74)</f>
        <v>1351957.3129999994</v>
      </c>
      <c r="G75" s="21">
        <f>SUM(G12:G74)</f>
        <v>1351957.3129999998</v>
      </c>
      <c r="H75" s="21">
        <f t="shared" ref="H75:L75" si="15">SUM(H12:H74)</f>
        <v>178097.78199999998</v>
      </c>
      <c r="I75" s="21">
        <f t="shared" si="15"/>
        <v>127627.17000000001</v>
      </c>
      <c r="J75" s="21">
        <f t="shared" si="15"/>
        <v>27920.260999999999</v>
      </c>
      <c r="K75" s="21">
        <f t="shared" si="15"/>
        <v>52652.36</v>
      </c>
      <c r="L75" s="21">
        <f t="shared" si="15"/>
        <v>0</v>
      </c>
      <c r="M75" s="21">
        <f>SUM(M12:M74)</f>
        <v>965659.74</v>
      </c>
      <c r="N75" s="23"/>
      <c r="O75" s="23"/>
      <c r="P75" s="23"/>
      <c r="Q75" s="24"/>
    </row>
  </sheetData>
  <mergeCells count="53">
    <mergeCell ref="A34:A35"/>
    <mergeCell ref="A8:A10"/>
    <mergeCell ref="N1:P1"/>
    <mergeCell ref="N2:P2"/>
    <mergeCell ref="A6:P6"/>
    <mergeCell ref="G9:G10"/>
    <mergeCell ref="M8:M10"/>
    <mergeCell ref="N8:N10"/>
    <mergeCell ref="O8:O10"/>
    <mergeCell ref="P8:P10"/>
    <mergeCell ref="F8:F10"/>
    <mergeCell ref="E8:E10"/>
    <mergeCell ref="B34:B35"/>
    <mergeCell ref="F27:F28"/>
    <mergeCell ref="E27:E28"/>
    <mergeCell ref="D27:D28"/>
    <mergeCell ref="O27:O28"/>
    <mergeCell ref="P27:P28"/>
    <mergeCell ref="J27:J28"/>
    <mergeCell ref="I27:I28"/>
    <mergeCell ref="H27:H28"/>
    <mergeCell ref="B8:B10"/>
    <mergeCell ref="N27:N28"/>
    <mergeCell ref="M27:M28"/>
    <mergeCell ref="L27:L28"/>
    <mergeCell ref="K27:K28"/>
    <mergeCell ref="G27:G28"/>
    <mergeCell ref="K21:K22"/>
    <mergeCell ref="J21:J22"/>
    <mergeCell ref="I21:I22"/>
    <mergeCell ref="H21:H22"/>
    <mergeCell ref="G21:G22"/>
    <mergeCell ref="P21:P22"/>
    <mergeCell ref="O21:O22"/>
    <mergeCell ref="N21:N22"/>
    <mergeCell ref="M21:M22"/>
    <mergeCell ref="L21:L22"/>
    <mergeCell ref="A75:C75"/>
    <mergeCell ref="A4:J4"/>
    <mergeCell ref="A5:J5"/>
    <mergeCell ref="F21:F22"/>
    <mergeCell ref="E21:E22"/>
    <mergeCell ref="D21:D22"/>
    <mergeCell ref="C21:C22"/>
    <mergeCell ref="B21:B22"/>
    <mergeCell ref="C27:C28"/>
    <mergeCell ref="B27:B28"/>
    <mergeCell ref="A27:A28"/>
    <mergeCell ref="A21:A22"/>
    <mergeCell ref="D8:D10"/>
    <mergeCell ref="C8:C10"/>
    <mergeCell ref="G8:L8"/>
    <mergeCell ref="H9:L9"/>
  </mergeCells>
  <pageMargins left="0.35433070866141736" right="0.31496062992125984" top="0.31496062992125984" bottom="0.23622047244094491" header="0.19685039370078741" footer="0"/>
  <pageSetup paperSize="9" scale="11" fitToHeight="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2019-02-06T11:25:55Z</dcterms:modified>
</cp:coreProperties>
</file>