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0" windowWidth="8610" windowHeight="5985"/>
  </bookViews>
  <sheets>
    <sheet name="Page1" sheetId="1" r:id="rId1"/>
  </sheets>
  <definedNames>
    <definedName name="_xlnm.Print_Area" localSheetId="0">Page1!$A$1:$M$132</definedName>
  </definedNames>
  <calcPr calcId="144525"/>
</workbook>
</file>

<file path=xl/calcChain.xml><?xml version="1.0" encoding="utf-8"?>
<calcChain xmlns="http://schemas.openxmlformats.org/spreadsheetml/2006/main">
  <c r="M118" i="1" l="1"/>
  <c r="M81" i="1" l="1"/>
  <c r="L81" i="1"/>
  <c r="M79" i="1"/>
  <c r="L79" i="1"/>
  <c r="L54" i="1"/>
  <c r="M53" i="1"/>
  <c r="M54" i="1"/>
  <c r="M51" i="1"/>
  <c r="M52" i="1"/>
  <c r="L52" i="1"/>
  <c r="L49" i="1"/>
  <c r="L50" i="1"/>
  <c r="H100" i="1"/>
  <c r="H101" i="1"/>
  <c r="H102" i="1"/>
  <c r="H103" i="1"/>
  <c r="G103" i="1"/>
  <c r="G101" i="1"/>
  <c r="G75" i="1"/>
  <c r="G76" i="1"/>
  <c r="G77" i="1"/>
  <c r="G71" i="1"/>
  <c r="G74" i="1"/>
  <c r="G70" i="1"/>
  <c r="H73" i="1"/>
  <c r="H74" i="1"/>
  <c r="H75" i="1"/>
  <c r="H76" i="1"/>
  <c r="H77" i="1"/>
  <c r="H67" i="1"/>
  <c r="H68" i="1"/>
  <c r="H69" i="1"/>
  <c r="H70" i="1"/>
  <c r="H71" i="1"/>
  <c r="H72" i="1"/>
  <c r="H40" i="1"/>
  <c r="H41" i="1"/>
  <c r="H43" i="1"/>
  <c r="H44" i="1"/>
  <c r="H45" i="1"/>
  <c r="H46" i="1"/>
  <c r="H47" i="1"/>
  <c r="H33" i="1"/>
  <c r="H34" i="1"/>
  <c r="H35" i="1"/>
  <c r="H36" i="1"/>
  <c r="H37" i="1"/>
  <c r="H38" i="1"/>
  <c r="H26" i="1"/>
  <c r="H27" i="1"/>
  <c r="H28" i="1"/>
  <c r="H29" i="1"/>
  <c r="H30" i="1"/>
  <c r="H31" i="1"/>
  <c r="H32" i="1"/>
  <c r="H21" i="1"/>
  <c r="H22" i="1"/>
  <c r="H23" i="1"/>
  <c r="H24" i="1"/>
  <c r="H25" i="1"/>
  <c r="H19" i="1"/>
  <c r="H20" i="1"/>
  <c r="G47" i="1"/>
  <c r="G46" i="1"/>
  <c r="G45" i="1"/>
  <c r="G33" i="1"/>
  <c r="G34" i="1"/>
  <c r="G35" i="1"/>
  <c r="G36" i="1"/>
  <c r="G37" i="1"/>
  <c r="G38" i="1"/>
  <c r="G40" i="1"/>
  <c r="G44" i="1"/>
  <c r="G31" i="1"/>
  <c r="G32" i="1"/>
  <c r="G29" i="1"/>
  <c r="G30" i="1"/>
  <c r="G22" i="1"/>
  <c r="G23" i="1"/>
  <c r="G24" i="1"/>
  <c r="G25" i="1"/>
  <c r="G26" i="1"/>
  <c r="G27" i="1"/>
  <c r="G28" i="1"/>
  <c r="G21" i="1"/>
  <c r="G111" i="1" l="1"/>
  <c r="H111" i="1"/>
  <c r="K123" i="1"/>
  <c r="J123" i="1"/>
  <c r="I123" i="1"/>
  <c r="G106" i="1" l="1"/>
  <c r="G107" i="1"/>
  <c r="H106" i="1"/>
  <c r="H107" i="1"/>
  <c r="H105" i="1"/>
  <c r="G105" i="1"/>
  <c r="H104" i="1"/>
  <c r="G104" i="1"/>
  <c r="H99" i="1"/>
  <c r="H82" i="1"/>
  <c r="H65" i="1"/>
  <c r="H66" i="1"/>
  <c r="H64" i="1"/>
  <c r="H63" i="1"/>
  <c r="H61" i="1"/>
  <c r="H54" i="1"/>
  <c r="G54" i="1"/>
  <c r="M49" i="1"/>
  <c r="M50" i="1"/>
  <c r="H109" i="1"/>
  <c r="H108" i="1"/>
  <c r="L128" i="1" l="1"/>
  <c r="M112" i="1"/>
  <c r="M114" i="1"/>
  <c r="M115" i="1"/>
  <c r="M116" i="1"/>
  <c r="M117" i="1"/>
  <c r="M119" i="1"/>
  <c r="M120" i="1"/>
  <c r="M122" i="1"/>
  <c r="L122" i="1"/>
  <c r="L120" i="1"/>
  <c r="L119" i="1"/>
  <c r="L117" i="1"/>
  <c r="L115" i="1"/>
  <c r="L114" i="1"/>
  <c r="M111" i="1" l="1"/>
  <c r="D123" i="1"/>
  <c r="H60" i="1" l="1"/>
  <c r="H96" i="1"/>
  <c r="G120" i="1"/>
  <c r="H121" i="1" l="1"/>
  <c r="M87" i="1" l="1"/>
  <c r="G96" i="1"/>
  <c r="H95" i="1"/>
  <c r="G95" i="1"/>
  <c r="G67" i="1"/>
  <c r="G66" i="1"/>
  <c r="G121" i="1" l="1"/>
  <c r="F123" i="1"/>
  <c r="E123" i="1"/>
  <c r="I128" i="1" l="1"/>
  <c r="G99" i="1" l="1"/>
  <c r="M128" i="1" l="1"/>
  <c r="M126" i="1"/>
  <c r="G128" i="1"/>
  <c r="H128" i="1"/>
  <c r="H126" i="1"/>
  <c r="G122" i="1"/>
  <c r="H112" i="1" l="1"/>
  <c r="H113" i="1"/>
  <c r="H114" i="1"/>
  <c r="H115" i="1"/>
  <c r="H116" i="1"/>
  <c r="H117" i="1"/>
  <c r="H118" i="1"/>
  <c r="H119" i="1"/>
  <c r="H120" i="1"/>
  <c r="H122" i="1"/>
  <c r="H123" i="1"/>
  <c r="G112" i="1"/>
  <c r="G113" i="1"/>
  <c r="G114" i="1"/>
  <c r="G115" i="1"/>
  <c r="G116" i="1"/>
  <c r="G117" i="1"/>
  <c r="G118" i="1"/>
  <c r="G119" i="1"/>
  <c r="G123" i="1"/>
  <c r="M123" i="1"/>
  <c r="L112" i="1"/>
  <c r="L123" i="1"/>
  <c r="L80" i="1"/>
  <c r="M80" i="1"/>
  <c r="M82" i="1"/>
  <c r="H83" i="1"/>
  <c r="M83" i="1"/>
  <c r="M109" i="1"/>
  <c r="M76" i="1"/>
  <c r="M78" i="1"/>
  <c r="M75" i="1"/>
  <c r="M48" i="1"/>
  <c r="M9" i="1"/>
  <c r="H98" i="1"/>
  <c r="H84" i="1"/>
  <c r="H85" i="1"/>
  <c r="H86" i="1"/>
  <c r="H91" i="1"/>
  <c r="H92" i="1"/>
  <c r="H93" i="1"/>
  <c r="H94" i="1"/>
  <c r="H59" i="1"/>
  <c r="H58" i="1"/>
  <c r="H57" i="1"/>
  <c r="H56" i="1"/>
  <c r="H55" i="1"/>
  <c r="H10" i="1"/>
  <c r="H11" i="1"/>
  <c r="H12" i="1"/>
  <c r="H13" i="1"/>
  <c r="H14" i="1"/>
  <c r="H15" i="1"/>
  <c r="H16" i="1"/>
  <c r="H17" i="1"/>
  <c r="H18" i="1"/>
  <c r="H9" i="1"/>
  <c r="L109" i="1"/>
  <c r="L48" i="1"/>
  <c r="L9" i="1"/>
  <c r="G109" i="1"/>
  <c r="G98" i="1"/>
  <c r="G91" i="1"/>
  <c r="G92" i="1"/>
  <c r="G93" i="1"/>
  <c r="G94" i="1"/>
  <c r="G63" i="1"/>
  <c r="G64" i="1"/>
  <c r="G65" i="1"/>
  <c r="G60" i="1"/>
  <c r="G59" i="1"/>
  <c r="G58" i="1"/>
  <c r="G57" i="1"/>
  <c r="G56" i="1"/>
  <c r="G55" i="1"/>
  <c r="G10" i="1"/>
  <c r="G11" i="1"/>
  <c r="G12" i="1"/>
  <c r="G13" i="1"/>
  <c r="G14" i="1"/>
  <c r="G15" i="1"/>
  <c r="G16" i="1"/>
  <c r="G17" i="1"/>
  <c r="G18" i="1"/>
  <c r="G9" i="1"/>
</calcChain>
</file>

<file path=xl/sharedStrings.xml><?xml version="1.0" encoding="utf-8"?>
<sst xmlns="http://schemas.openxmlformats.org/spreadsheetml/2006/main" count="260" uniqueCount="234">
  <si>
    <t/>
  </si>
  <si>
    <t>Найменування</t>
  </si>
  <si>
    <t>Код бюджетної класифікації</t>
  </si>
  <si>
    <t>Загальний фонд</t>
  </si>
  <si>
    <t>Спеціальний фонд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</si>
  <si>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</si>
  <si>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</si>
  <si>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</si>
  <si>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</si>
  <si>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</si>
  <si>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</si>
  <si>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</si>
  <si>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</si>
  <si>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</si>
  <si>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</si>
  <si>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</si>
  <si>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</si>
  <si>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</si>
  <si>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</si>
  <si>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</si>
  <si>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</si>
  <si>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</si>
  <si>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</si>
  <si>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</si>
  <si>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</si>
  <si>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</si>
  <si>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</si>
  <si>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</si>
  <si>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</si>
  <si>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</si>
  <si>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</si>
  <si>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</si>
  <si>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</si>
  <si>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</si>
  <si>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</si>
  <si>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</si>
  <si>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</si>
  <si>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</si>
  <si>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</si>
  <si>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</si>
  <si>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</si>
  <si>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</si>
  <si>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</si>
  <si>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</si>
  <si>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</si>
  <si>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</si>
  <si>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</si>
  <si>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</si>
  <si>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</si>
  <si>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</si>
  <si>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</si>
  <si>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</si>
  <si>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</si>
  <si>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</si>
  <si>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</si>
  <si>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</si>
  <si>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</si>
  <si>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</si>
  <si>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</si>
  <si>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</si>
  <si>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</si>
  <si>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</si>
  <si>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</si>
  <si>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</si>
  <si>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фізичних осіб</t>
  </si>
  <si>
    <t>18011000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</si>
  <si>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</si>
  <si>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</si>
  <si>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</si>
  <si>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</si>
  <si>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</si>
  <si>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</si>
  <si>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</si>
  <si>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</si>
  <si>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</si>
  <si>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</si>
  <si>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</si>
  <si>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</si>
  <si>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</si>
  <si>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</si>
  <si>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</si>
  <si>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</si>
  <si>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</si>
  <si>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</si>
  <si>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</si>
  <si>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</si>
  <si>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</si>
  <si>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</si>
  <si>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</si>
  <si>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</si>
  <si>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</si>
  <si>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</si>
  <si>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</si>
  <si>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</si>
  <si>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</si>
  <si>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</si>
  <si>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</si>
  <si>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21010000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</si>
  <si>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</si>
  <si>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21010300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</si>
  <si>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</si>
  <si>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</si>
  <si>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</si>
  <si>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</si>
  <si>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</si>
  <si>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</si>
  <si>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Плата за встановлення земельного сервітуту</t>
  </si>
  <si>
    <t>21081700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</si>
  <si>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</si>
  <si>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</si>
  <si>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</si>
  <si>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</si>
  <si>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</si>
  <si>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</si>
  <si>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</si>
  <si>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</si>
  <si>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</si>
  <si>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</si>
  <si>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</si>
  <si>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</si>
  <si>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</si>
  <si>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</si>
  <si>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</si>
  <si>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</si>
  <si>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</si>
  <si>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</si>
  <si>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</si>
  <si>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</si>
  <si>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не віднесене до інших категорій  </t>
  </si>
  <si>
    <t>22090200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</si>
  <si>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</si>
  <si>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</si>
  <si>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</si>
  <si>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</si>
  <si>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</si>
  <si>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</si>
  <si>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</si>
  <si>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</si>
  <si>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</si>
  <si>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</si>
  <si>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</si>
  <si>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</si>
  <si>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Інші джерела власних надходжень бюджетних установ  </t>
  </si>
  <si>
    <t>25020000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</si>
  <si>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</si>
  <si>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</si>
  <si>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</si>
  <si>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</si>
  <si>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</si>
  <si>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</si>
  <si>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</si>
  <si>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</si>
  <si>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Надходження коштів від Державного фонду дорогоцінних металів і дорогоцінного каміння  </t>
  </si>
  <si>
    <t>31020000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</si>
  <si>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</si>
  <si>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</si>
  <si>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</si>
  <si>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</si>
  <si>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</si>
  <si>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</si>
  <si>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</si>
  <si>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</si>
  <si>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</si>
  <si>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</si>
  <si>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</si>
  <si>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</si>
  <si>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</si>
  <si>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</si>
  <si>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</si>
  <si>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</si>
  <si>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</si>
  <si>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</si>
  <si>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</si>
  <si>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41031400</t>
  </si>
  <si>
    <t>Освітня субвенція з державного бюджету місцевим бюджетам</t>
  </si>
  <si>
    <t>41033900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</si>
  <si>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</si>
  <si>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</si>
  <si>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</si>
  <si>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</si>
  <si>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</si>
  <si>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</si>
  <si>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</si>
  <si>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</si>
  <si>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</si>
  <si>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</si>
  <si>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</si>
  <si>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</si>
  <si>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</si>
  <si>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</si>
  <si>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Екологічний податок, який справляється за викиди в атмосферне повітря двоокису вуглецю стаціонарними джерелами забруднення</t>
  </si>
  <si>
    <t>19011000</t>
  </si>
  <si>
    <t>грн.</t>
  </si>
  <si>
    <t>ІІ Видатки</t>
  </si>
  <si>
    <t>І Доходи</t>
  </si>
  <si>
    <t>Державне управління</t>
  </si>
  <si>
    <t>Освіта</t>
  </si>
  <si>
    <t>Охорона здоров"я</t>
  </si>
  <si>
    <t>Соціальний захист та соціальне забезпечення</t>
  </si>
  <si>
    <t>Культура та мистецтво</t>
  </si>
  <si>
    <t>Фізична культура та спорт</t>
  </si>
  <si>
    <t>Житлово-комунальне господарство</t>
  </si>
  <si>
    <t>Економічна діяльність</t>
  </si>
  <si>
    <t>Інша діяльність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</si>
  <si>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</si>
  <si>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іншим  бюджетам на здійснення програм та заходів за рахунок коштів місцевих бюджетів</t>
  </si>
  <si>
    <t>0100</t>
  </si>
  <si>
    <t>ІНФОРМАЦІЯ 
щодо  виконання бюджету Костянтинівської МТГ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</si>
  <si>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</si>
  <si>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</si>
  <si>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Субвенція з місцевого бюджету на закупівлю опорними закладами охорони здоров'я послуг щодо проектування та встановлення кисневих станцій за рахунок залишку коштів відповідної субвенції з державного бюджету, що утворився на початок бюджетного періоду</t>
  </si>
  <si>
    <t>41058400</t>
  </si>
  <si>
    <t>ІІІ. Фінансування</t>
  </si>
  <si>
    <t>Фінансування бюджету за типом кредитора</t>
  </si>
  <si>
    <t>Внутрішне фінансування</t>
  </si>
  <si>
    <t>Фінансування за типом боргового зовов"язання</t>
  </si>
  <si>
    <t>Фінансування за активними операціями</t>
  </si>
  <si>
    <t>Інші дотації з місцевого бюджету</t>
  </si>
  <si>
    <t>41040400</t>
  </si>
  <si>
    <t>В.о.начальника міського  фінансового управління</t>
  </si>
  <si>
    <t>Таїсія МОРГУНОВА</t>
  </si>
  <si>
    <t>Затверджено на 2023 рік</t>
  </si>
  <si>
    <t>Виконання річних планових призначень за відповідний період  2023 року ( % )</t>
  </si>
  <si>
    <t xml:space="preserve"> Темп росту 2023 року до відповідного періоду 2022 року</t>
  </si>
  <si>
    <t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</si>
  <si>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22130000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</si>
  <si>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зв’язку з повномасштабною збройною агресією Російської Федерації</t>
  </si>
  <si>
    <t>41021400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</si>
  <si>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19-21 частини першої статті 6 Закону України «Про статус ветеранів війни, гарантії їх соціального захисту», та які потребують поліпшення житлових умов за рахунок відповідної субвенції з державного бюджету</t>
  </si>
  <si>
    <t>41050600</t>
  </si>
  <si>
    <t xml:space="preserve">  </t>
  </si>
  <si>
    <t>за січень - вересень 2023 року</t>
  </si>
  <si>
    <t>Виконано станом на 01.10.2022</t>
  </si>
  <si>
    <t>Виконано станом на 01.10.2023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</si>
</sst>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-#,##0"/>
    <numFmt numFmtId="165" formatCode="#,##0.00;\-#,##0.00"/>
    <numFmt numFmtId="166" formatCode="#,##0.0;\-#,##0.0"/>
  </numFmts>
  <fonts count="49" x14ac:knownFonts="1">
    <font>
      <sz val="8"/>
      <color rgb="FF000000"/>
      <name val="Tahoma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6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6"/>
      <color rgb="FF000000"/>
      <name val="Arial"/>
      <family val="2"/>
      <charset val="204"/>
    </font>
    <font>
      <sz val="8"/>
      <name val="Tahoma"/>
      <family val="2"/>
      <charset val="204"/>
    </font>
    <font>
      <sz val="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u/>
      <sz val="10"/>
      <color rgb="FF000000"/>
      <name val="Times New Roman"/>
      <family val="1"/>
      <charset val="204"/>
    </font>
    <font>
      <b/>
      <sz val="8"/>
      <color rgb="FF000000"/>
      <name val="Tahoma"/>
      <family val="2"/>
      <charset val="204"/>
    </font>
    <font>
      <sz val="6"/>
      <color rgb="FF000000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i/>
      <sz val="8"/>
      <color rgb="FF000000"/>
      <name val="Times New Roman"/>
      <family val="1"/>
      <charset val="204"/>
    </font>
    <font>
      <sz val="10"/>
      <name val="Arial"/>
      <charset val="204"/>
    </font>
    <font>
      <sz val="10"/>
      <name val="Arial"/>
    </font>
    <font>
      <sz val="8"/>
      <color rgb="FF000000"/>
      <name val="Tahoma"/>
    </font>
    <font>
      <sz val="6"/>
      <color rgb="FF000000"/>
      <name val="Times New Roman"/>
    </font>
    <font>
      <sz val="4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3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02">
    <xf numFmtId="0" fontId="0" fillId="0" borderId="0"/>
    <xf numFmtId="0" fontId="10" fillId="0" borderId="13"/>
    <xf numFmtId="0" fontId="4" fillId="0" borderId="13"/>
    <xf numFmtId="0" fontId="20" fillId="0" borderId="13"/>
    <xf numFmtId="0" fontId="21" fillId="3" borderId="13" applyNumberFormat="0" applyBorder="0" applyAlignment="0" applyProtection="0"/>
    <xf numFmtId="0" fontId="21" fillId="4" borderId="13" applyNumberFormat="0" applyBorder="0" applyAlignment="0" applyProtection="0"/>
    <xf numFmtId="0" fontId="21" fillId="5" borderId="13" applyNumberFormat="0" applyBorder="0" applyAlignment="0" applyProtection="0"/>
    <xf numFmtId="0" fontId="21" fillId="6" borderId="13" applyNumberFormat="0" applyBorder="0" applyAlignment="0" applyProtection="0"/>
    <xf numFmtId="0" fontId="21" fillId="7" borderId="13" applyNumberFormat="0" applyBorder="0" applyAlignment="0" applyProtection="0"/>
    <xf numFmtId="0" fontId="21" fillId="8" borderId="13" applyNumberFormat="0" applyBorder="0" applyAlignment="0" applyProtection="0"/>
    <xf numFmtId="0" fontId="21" fillId="3" borderId="13" applyNumberFormat="0" applyBorder="0" applyAlignment="0" applyProtection="0"/>
    <xf numFmtId="0" fontId="21" fillId="4" borderId="13" applyNumberFormat="0" applyBorder="0" applyAlignment="0" applyProtection="0"/>
    <xf numFmtId="0" fontId="21" fillId="5" borderId="13" applyNumberFormat="0" applyBorder="0" applyAlignment="0" applyProtection="0"/>
    <xf numFmtId="0" fontId="21" fillId="6" borderId="13" applyNumberFormat="0" applyBorder="0" applyAlignment="0" applyProtection="0"/>
    <xf numFmtId="0" fontId="21" fillId="7" borderId="13" applyNumberFormat="0" applyBorder="0" applyAlignment="0" applyProtection="0"/>
    <xf numFmtId="0" fontId="21" fillId="8" borderId="13" applyNumberFormat="0" applyBorder="0" applyAlignment="0" applyProtection="0"/>
    <xf numFmtId="0" fontId="21" fillId="9" borderId="13" applyNumberFormat="0" applyBorder="0" applyAlignment="0" applyProtection="0"/>
    <xf numFmtId="0" fontId="21" fillId="10" borderId="13" applyNumberFormat="0" applyBorder="0" applyAlignment="0" applyProtection="0"/>
    <xf numFmtId="0" fontId="21" fillId="11" borderId="13" applyNumberFormat="0" applyBorder="0" applyAlignment="0" applyProtection="0"/>
    <xf numFmtId="0" fontId="21" fillId="6" borderId="13" applyNumberFormat="0" applyBorder="0" applyAlignment="0" applyProtection="0"/>
    <xf numFmtId="0" fontId="21" fillId="9" borderId="13" applyNumberFormat="0" applyBorder="0" applyAlignment="0" applyProtection="0"/>
    <xf numFmtId="0" fontId="21" fillId="12" borderId="13" applyNumberFormat="0" applyBorder="0" applyAlignment="0" applyProtection="0"/>
    <xf numFmtId="0" fontId="21" fillId="9" borderId="13" applyNumberFormat="0" applyBorder="0" applyAlignment="0" applyProtection="0"/>
    <xf numFmtId="0" fontId="21" fillId="10" borderId="13" applyNumberFormat="0" applyBorder="0" applyAlignment="0" applyProtection="0"/>
    <xf numFmtId="0" fontId="21" fillId="11" borderId="13" applyNumberFormat="0" applyBorder="0" applyAlignment="0" applyProtection="0"/>
    <xf numFmtId="0" fontId="21" fillId="6" borderId="13" applyNumberFormat="0" applyBorder="0" applyAlignment="0" applyProtection="0"/>
    <xf numFmtId="0" fontId="21" fillId="9" borderId="13" applyNumberFormat="0" applyBorder="0" applyAlignment="0" applyProtection="0"/>
    <xf numFmtId="0" fontId="21" fillId="12" borderId="13" applyNumberFormat="0" applyBorder="0" applyAlignment="0" applyProtection="0"/>
    <xf numFmtId="0" fontId="22" fillId="13" borderId="13" applyNumberFormat="0" applyBorder="0" applyAlignment="0" applyProtection="0"/>
    <xf numFmtId="0" fontId="22" fillId="10" borderId="13" applyNumberFormat="0" applyBorder="0" applyAlignment="0" applyProtection="0"/>
    <xf numFmtId="0" fontId="22" fillId="11" borderId="13" applyNumberFormat="0" applyBorder="0" applyAlignment="0" applyProtection="0"/>
    <xf numFmtId="0" fontId="22" fillId="14" borderId="13" applyNumberFormat="0" applyBorder="0" applyAlignment="0" applyProtection="0"/>
    <xf numFmtId="0" fontId="22" fillId="15" borderId="13" applyNumberFormat="0" applyBorder="0" applyAlignment="0" applyProtection="0"/>
    <xf numFmtId="0" fontId="22" fillId="16" borderId="13" applyNumberFormat="0" applyBorder="0" applyAlignment="0" applyProtection="0"/>
    <xf numFmtId="0" fontId="22" fillId="13" borderId="13" applyNumberFormat="0" applyBorder="0" applyAlignment="0" applyProtection="0"/>
    <xf numFmtId="0" fontId="22" fillId="10" borderId="13" applyNumberFormat="0" applyBorder="0" applyAlignment="0" applyProtection="0"/>
    <xf numFmtId="0" fontId="22" fillId="11" borderId="13" applyNumberFormat="0" applyBorder="0" applyAlignment="0" applyProtection="0"/>
    <xf numFmtId="0" fontId="22" fillId="14" borderId="13" applyNumberFormat="0" applyBorder="0" applyAlignment="0" applyProtection="0"/>
    <xf numFmtId="0" fontId="22" fillId="15" borderId="13" applyNumberFormat="0" applyBorder="0" applyAlignment="0" applyProtection="0"/>
    <xf numFmtId="0" fontId="22" fillId="16" borderId="13" applyNumberFormat="0" applyBorder="0" applyAlignment="0" applyProtection="0"/>
    <xf numFmtId="0" fontId="23" fillId="0" borderId="13"/>
    <xf numFmtId="0" fontId="22" fillId="17" borderId="13" applyNumberFormat="0" applyBorder="0" applyAlignment="0" applyProtection="0"/>
    <xf numFmtId="0" fontId="22" fillId="18" borderId="13" applyNumberFormat="0" applyBorder="0" applyAlignment="0" applyProtection="0"/>
    <xf numFmtId="0" fontId="22" fillId="19" borderId="13" applyNumberFormat="0" applyBorder="0" applyAlignment="0" applyProtection="0"/>
    <xf numFmtId="0" fontId="22" fillId="14" borderId="13" applyNumberFormat="0" applyBorder="0" applyAlignment="0" applyProtection="0"/>
    <xf numFmtId="0" fontId="22" fillId="15" borderId="13" applyNumberFormat="0" applyBorder="0" applyAlignment="0" applyProtection="0"/>
    <xf numFmtId="0" fontId="22" fillId="20" borderId="13" applyNumberFormat="0" applyBorder="0" applyAlignment="0" applyProtection="0"/>
    <xf numFmtId="0" fontId="24" fillId="8" borderId="25" applyNumberFormat="0" applyAlignment="0" applyProtection="0"/>
    <xf numFmtId="0" fontId="25" fillId="5" borderId="13" applyNumberFormat="0" applyBorder="0" applyAlignment="0" applyProtection="0"/>
    <xf numFmtId="0" fontId="26" fillId="0" borderId="26" applyNumberFormat="0" applyFill="0" applyAlignment="0" applyProtection="0"/>
    <xf numFmtId="0" fontId="27" fillId="0" borderId="27" applyNumberFormat="0" applyFill="0" applyAlignment="0" applyProtection="0"/>
    <xf numFmtId="0" fontId="28" fillId="0" borderId="28" applyNumberFormat="0" applyFill="0" applyAlignment="0" applyProtection="0"/>
    <xf numFmtId="0" fontId="28" fillId="0" borderId="13" applyNumberFormat="0" applyFill="0" applyBorder="0" applyAlignment="0" applyProtection="0"/>
    <xf numFmtId="0" fontId="29" fillId="0" borderId="13"/>
    <xf numFmtId="0" fontId="30" fillId="0" borderId="13"/>
    <xf numFmtId="0" fontId="31" fillId="0" borderId="29" applyNumberFormat="0" applyFill="0" applyAlignment="0" applyProtection="0"/>
    <xf numFmtId="0" fontId="32" fillId="21" borderId="30" applyNumberFormat="0" applyAlignment="0" applyProtection="0"/>
    <xf numFmtId="0" fontId="33" fillId="0" borderId="13" applyNumberFormat="0" applyFill="0" applyBorder="0" applyAlignment="0" applyProtection="0"/>
    <xf numFmtId="0" fontId="34" fillId="22" borderId="25" applyNumberFormat="0" applyAlignment="0" applyProtection="0"/>
    <xf numFmtId="0" fontId="35" fillId="0" borderId="13"/>
    <xf numFmtId="0" fontId="36" fillId="0" borderId="31" applyNumberFormat="0" applyFill="0" applyAlignment="0" applyProtection="0"/>
    <xf numFmtId="0" fontId="37" fillId="4" borderId="13" applyNumberFormat="0" applyBorder="0" applyAlignment="0" applyProtection="0"/>
    <xf numFmtId="0" fontId="21" fillId="23" borderId="32" applyNumberFormat="0" applyFont="0" applyAlignment="0" applyProtection="0"/>
    <xf numFmtId="0" fontId="20" fillId="23" borderId="32" applyNumberFormat="0" applyFont="0" applyAlignment="0" applyProtection="0"/>
    <xf numFmtId="0" fontId="38" fillId="22" borderId="33" applyNumberFormat="0" applyAlignment="0" applyProtection="0"/>
    <xf numFmtId="0" fontId="39" fillId="24" borderId="13" applyNumberFormat="0" applyBorder="0" applyAlignment="0" applyProtection="0"/>
    <xf numFmtId="0" fontId="40" fillId="0" borderId="13"/>
    <xf numFmtId="0" fontId="41" fillId="0" borderId="13" applyNumberFormat="0" applyFill="0" applyBorder="0" applyAlignment="0" applyProtection="0"/>
    <xf numFmtId="0" fontId="42" fillId="0" borderId="13" applyNumberFormat="0" applyFill="0" applyBorder="0" applyAlignment="0" applyProtection="0"/>
    <xf numFmtId="0" fontId="3" fillId="0" borderId="13"/>
    <xf numFmtId="0" fontId="44" fillId="0" borderId="13"/>
    <xf numFmtId="0" fontId="45" fillId="0" borderId="13"/>
    <xf numFmtId="0" fontId="44" fillId="23" borderId="32" applyNumberFormat="0" applyFont="0" applyAlignment="0" applyProtection="0"/>
    <xf numFmtId="0" fontId="2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46" fillId="0" borderId="13"/>
    <xf numFmtId="0" fontId="1" fillId="0" borderId="13"/>
    <xf numFmtId="0" fontId="20" fillId="0" borderId="13"/>
  </cellStyleXfs>
  <cellXfs count="108">
    <xf numFmtId="0" fontId="0" fillId="0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166" fontId="19" fillId="2" borderId="0" xfId="0" applyNumberFormat="1" applyFont="1" applyFill="1" applyAlignment="1">
      <alignment horizontal="left" vertical="top" wrapText="1"/>
    </xf>
    <xf numFmtId="165" fontId="6" fillId="0" borderId="12" xfId="0" applyNumberFormat="1" applyFont="1" applyFill="1" applyBorder="1" applyAlignment="1">
      <alignment horizontal="right" vertical="center" wrapText="1"/>
    </xf>
    <xf numFmtId="166" fontId="6" fillId="0" borderId="20" xfId="0" applyNumberFormat="1" applyFont="1" applyFill="1" applyBorder="1" applyAlignment="1">
      <alignment horizontal="right" vertical="center" wrapText="1"/>
    </xf>
    <xf numFmtId="165" fontId="6" fillId="0" borderId="20" xfId="0" applyNumberFormat="1" applyFont="1" applyFill="1" applyBorder="1" applyAlignment="1">
      <alignment horizontal="right" vertical="center" wrapText="1"/>
    </xf>
    <xf numFmtId="165" fontId="8" fillId="0" borderId="12" xfId="0" applyNumberFormat="1" applyFont="1" applyFill="1" applyBorder="1" applyAlignment="1">
      <alignment horizontal="right" vertical="center" wrapText="1"/>
    </xf>
    <xf numFmtId="166" fontId="8" fillId="0" borderId="24" xfId="0" applyNumberFormat="1" applyFont="1" applyFill="1" applyBorder="1" applyAlignment="1">
      <alignment horizontal="right" vertical="center" wrapText="1"/>
    </xf>
    <xf numFmtId="165" fontId="8" fillId="0" borderId="24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top" wrapText="1"/>
    </xf>
    <xf numFmtId="166" fontId="6" fillId="0" borderId="20" xfId="0" applyNumberFormat="1" applyFont="1" applyFill="1" applyBorder="1" applyAlignment="1">
      <alignment horizontal="left" vertical="top" wrapText="1"/>
    </xf>
    <xf numFmtId="4" fontId="6" fillId="0" borderId="20" xfId="0" applyNumberFormat="1" applyFont="1" applyFill="1" applyBorder="1" applyAlignment="1">
      <alignment vertical="center" wrapText="1"/>
    </xf>
    <xf numFmtId="4" fontId="13" fillId="0" borderId="20" xfId="3" applyNumberFormat="1" applyFont="1" applyFill="1" applyBorder="1" applyAlignment="1">
      <alignment vertical="center"/>
    </xf>
    <xf numFmtId="4" fontId="13" fillId="0" borderId="20" xfId="70" applyNumberFormat="1" applyFont="1" applyFill="1" applyBorder="1" applyAlignment="1">
      <alignment vertical="center"/>
    </xf>
    <xf numFmtId="165" fontId="48" fillId="0" borderId="12" xfId="0" applyNumberFormat="1" applyFont="1" applyFill="1" applyBorder="1" applyAlignment="1">
      <alignment horizontal="right" vertical="center" wrapText="1"/>
    </xf>
    <xf numFmtId="0" fontId="19" fillId="0" borderId="0" xfId="0" applyFont="1" applyFill="1" applyAlignment="1">
      <alignment horizontal="left" vertical="top" wrapText="1"/>
    </xf>
    <xf numFmtId="165" fontId="47" fillId="0" borderId="20" xfId="77" applyNumberFormat="1" applyFont="1" applyFill="1" applyBorder="1" applyAlignment="1">
      <alignment horizontal="right" vertical="center" wrapText="1"/>
    </xf>
    <xf numFmtId="165" fontId="47" fillId="0" borderId="18" xfId="77" applyNumberFormat="1" applyFont="1" applyFill="1" applyBorder="1" applyAlignment="1">
      <alignment horizontal="right" vertical="center" wrapText="1"/>
    </xf>
    <xf numFmtId="165" fontId="47" fillId="0" borderId="12" xfId="77" applyNumberFormat="1" applyFont="1" applyFill="1" applyBorder="1" applyAlignment="1">
      <alignment horizontal="right" vertical="center" wrapText="1"/>
    </xf>
    <xf numFmtId="165" fontId="6" fillId="0" borderId="10" xfId="0" applyNumberFormat="1" applyFont="1" applyFill="1" applyBorder="1" applyAlignment="1">
      <alignment horizontal="right" vertical="center" wrapText="1"/>
    </xf>
    <xf numFmtId="0" fontId="19" fillId="0" borderId="20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66" fontId="8" fillId="0" borderId="16" xfId="0" applyNumberFormat="1" applyFont="1" applyFill="1" applyBorder="1" applyAlignment="1">
      <alignment horizontal="center" vertical="center" wrapText="1"/>
    </xf>
    <xf numFmtId="166" fontId="8" fillId="0" borderId="17" xfId="0" applyNumberFormat="1" applyFont="1" applyFill="1" applyBorder="1" applyAlignment="1">
      <alignment horizontal="center" vertical="center" wrapText="1"/>
    </xf>
    <xf numFmtId="166" fontId="8" fillId="0" borderId="18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top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right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166" fontId="6" fillId="0" borderId="8" xfId="0" applyNumberFormat="1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165" fontId="47" fillId="0" borderId="12" xfId="74" applyNumberFormat="1" applyFont="1" applyFill="1" applyBorder="1" applyAlignment="1">
      <alignment horizontal="right" vertical="center" wrapText="1"/>
    </xf>
    <xf numFmtId="165" fontId="47" fillId="0" borderId="12" xfId="89" applyNumberFormat="1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horizontal="righ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166" fontId="6" fillId="0" borderId="12" xfId="0" applyNumberFormat="1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center" vertical="center" wrapText="1"/>
    </xf>
    <xf numFmtId="165" fontId="6" fillId="0" borderId="15" xfId="0" applyNumberFormat="1" applyFont="1" applyFill="1" applyBorder="1" applyAlignment="1">
      <alignment horizontal="right" vertical="center" wrapText="1"/>
    </xf>
    <xf numFmtId="165" fontId="6" fillId="0" borderId="18" xfId="0" applyNumberFormat="1" applyFont="1" applyFill="1" applyBorder="1" applyAlignment="1">
      <alignment horizontal="right" vertical="center" wrapText="1"/>
    </xf>
    <xf numFmtId="165" fontId="6" fillId="0" borderId="16" xfId="0" applyNumberFormat="1" applyFont="1" applyFill="1" applyBorder="1" applyAlignment="1">
      <alignment horizontal="right" vertical="center" wrapText="1"/>
    </xf>
    <xf numFmtId="166" fontId="6" fillId="0" borderId="16" xfId="0" applyNumberFormat="1" applyFont="1" applyFill="1" applyBorder="1" applyAlignment="1">
      <alignment horizontal="right" vertical="center" wrapText="1"/>
    </xf>
    <xf numFmtId="165" fontId="6" fillId="0" borderId="14" xfId="0" applyNumberFormat="1" applyFont="1" applyFill="1" applyBorder="1" applyAlignment="1">
      <alignment horizontal="right" vertical="center" wrapText="1"/>
    </xf>
    <xf numFmtId="166" fontId="6" fillId="0" borderId="18" xfId="0" applyNumberFormat="1" applyFont="1" applyFill="1" applyBorder="1" applyAlignment="1">
      <alignment horizontal="right" vertical="center" wrapText="1"/>
    </xf>
    <xf numFmtId="0" fontId="16" fillId="0" borderId="12" xfId="0" applyFont="1" applyFill="1" applyBorder="1" applyAlignment="1">
      <alignment horizontal="left" vertical="center" wrapText="1"/>
    </xf>
    <xf numFmtId="165" fontId="47" fillId="0" borderId="16" xfId="74" applyNumberFormat="1" applyFont="1" applyFill="1" applyBorder="1" applyAlignment="1">
      <alignment horizontal="right" vertical="center" wrapText="1"/>
    </xf>
    <xf numFmtId="165" fontId="47" fillId="0" borderId="14" xfId="74" applyNumberFormat="1" applyFont="1" applyFill="1" applyBorder="1" applyAlignment="1">
      <alignment horizontal="right" vertical="center" wrapText="1"/>
    </xf>
    <xf numFmtId="165" fontId="47" fillId="0" borderId="20" xfId="74" applyNumberFormat="1" applyFont="1" applyFill="1" applyBorder="1" applyAlignment="1">
      <alignment horizontal="right" vertical="center" wrapText="1"/>
    </xf>
    <xf numFmtId="166" fontId="6" fillId="0" borderId="34" xfId="0" applyNumberFormat="1" applyFont="1" applyFill="1" applyBorder="1" applyAlignment="1">
      <alignment horizontal="right" vertical="center" wrapText="1"/>
    </xf>
    <xf numFmtId="0" fontId="16" fillId="0" borderId="14" xfId="0" applyFont="1" applyFill="1" applyBorder="1" applyAlignment="1">
      <alignment horizontal="left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165" fontId="8" fillId="0" borderId="12" xfId="82" applyNumberFormat="1" applyFont="1" applyFill="1" applyBorder="1" applyAlignment="1">
      <alignment horizontal="right" vertical="center" wrapText="1"/>
    </xf>
    <xf numFmtId="166" fontId="8" fillId="0" borderId="23" xfId="0" applyNumberFormat="1" applyFont="1" applyFill="1" applyBorder="1" applyAlignment="1">
      <alignment horizontal="right" vertical="center" wrapText="1"/>
    </xf>
    <xf numFmtId="165" fontId="8" fillId="0" borderId="16" xfId="0" applyNumberFormat="1" applyFont="1" applyFill="1" applyBorder="1" applyAlignment="1">
      <alignment horizontal="right" vertical="center" wrapText="1"/>
    </xf>
    <xf numFmtId="165" fontId="8" fillId="0" borderId="23" xfId="0" applyNumberFormat="1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left" vertical="top" wrapTex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vertical="center" wrapText="1"/>
    </xf>
    <xf numFmtId="0" fontId="13" fillId="0" borderId="20" xfId="0" applyFont="1" applyFill="1" applyBorder="1" applyAlignment="1">
      <alignment horizontal="left" vertical="center" wrapText="1"/>
    </xf>
    <xf numFmtId="0" fontId="13" fillId="0" borderId="20" xfId="0" applyFont="1" applyFill="1" applyBorder="1" applyAlignment="1">
      <alignment horizontal="right" vertical="center" wrapText="1"/>
    </xf>
    <xf numFmtId="166" fontId="13" fillId="0" borderId="20" xfId="0" applyNumberFormat="1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right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0" fontId="14" fillId="0" borderId="21" xfId="0" applyFont="1" applyFill="1" applyBorder="1" applyAlignment="1">
      <alignment vertical="top" wrapText="1"/>
    </xf>
    <xf numFmtId="0" fontId="14" fillId="0" borderId="22" xfId="0" applyFont="1" applyFill="1" applyBorder="1" applyAlignment="1">
      <alignment vertical="top" wrapText="1"/>
    </xf>
    <xf numFmtId="49" fontId="14" fillId="0" borderId="20" xfId="0" applyNumberFormat="1" applyFont="1" applyFill="1" applyBorder="1" applyAlignment="1">
      <alignment horizontal="center" vertical="top" wrapText="1"/>
    </xf>
    <xf numFmtId="0" fontId="14" fillId="0" borderId="20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left" wrapText="1"/>
    </xf>
    <xf numFmtId="0" fontId="14" fillId="0" borderId="22" xfId="0" applyFont="1" applyFill="1" applyBorder="1" applyAlignment="1">
      <alignment horizontal="left" wrapText="1"/>
    </xf>
    <xf numFmtId="0" fontId="16" fillId="0" borderId="20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20" xfId="1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left" vertical="top" wrapText="1"/>
    </xf>
    <xf numFmtId="0" fontId="9" fillId="0" borderId="12" xfId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166" fontId="6" fillId="0" borderId="0" xfId="0" applyNumberFormat="1" applyFont="1" applyFill="1" applyAlignment="1">
      <alignment horizontal="left" vertical="top" wrapText="1"/>
    </xf>
    <xf numFmtId="166" fontId="19" fillId="0" borderId="0" xfId="0" applyNumberFormat="1" applyFont="1" applyFill="1" applyAlignment="1">
      <alignment horizontal="left" vertical="top" wrapText="1"/>
    </xf>
    <xf numFmtId="0" fontId="16" fillId="0" borderId="0" xfId="0" applyFont="1" applyFill="1" applyAlignment="1">
      <alignment horizontal="center" vertical="top" wrapText="1"/>
    </xf>
    <xf numFmtId="0" fontId="16" fillId="0" borderId="0" xfId="0" applyFont="1" applyFill="1" applyAlignment="1">
      <alignment horizontal="center" vertical="top"/>
    </xf>
    <xf numFmtId="0" fontId="19" fillId="0" borderId="0" xfId="0" applyFont="1" applyFill="1" applyAlignment="1">
      <alignment horizontal="center" vertical="top" wrapText="1"/>
    </xf>
  </cellXfs>
  <cellStyles count="102">
    <cellStyle name="20% — акцент1" xfId="4"/>
    <cellStyle name="20% — акцент2" xfId="5"/>
    <cellStyle name="20% — акцент3" xfId="6"/>
    <cellStyle name="20% — акцент4" xfId="7"/>
    <cellStyle name="20% — акцент5" xfId="8"/>
    <cellStyle name="20% — акцент6" xfId="9"/>
    <cellStyle name="20% – Акцентування1" xfId="10"/>
    <cellStyle name="20% – Акцентування2" xfId="11"/>
    <cellStyle name="20% – Акцентування3" xfId="12"/>
    <cellStyle name="20% – Акцентування4" xfId="13"/>
    <cellStyle name="20% – Акцентування5" xfId="14"/>
    <cellStyle name="20% – Акцентування6" xfId="15"/>
    <cellStyle name="40% — акцент1" xfId="16"/>
    <cellStyle name="40% — акцент2" xfId="17"/>
    <cellStyle name="40% — акцент3" xfId="18"/>
    <cellStyle name="40% — акцент4" xfId="19"/>
    <cellStyle name="40% — акцент5" xfId="20"/>
    <cellStyle name="40% — акцент6" xfId="21"/>
    <cellStyle name="40% – Акцентування1" xfId="22"/>
    <cellStyle name="40% – Акцентування2" xfId="23"/>
    <cellStyle name="40% – Акцентування3" xfId="24"/>
    <cellStyle name="40% – Акцентування4" xfId="25"/>
    <cellStyle name="40% – Акцентування5" xfId="26"/>
    <cellStyle name="40% – Акцентування6" xfId="27"/>
    <cellStyle name="60% — акцент1" xfId="28"/>
    <cellStyle name="60% — акцент2" xfId="29"/>
    <cellStyle name="60% — акцент3" xfId="30"/>
    <cellStyle name="60% — акцент4" xfId="31"/>
    <cellStyle name="60% — акцент5" xfId="32"/>
    <cellStyle name="60% — акцент6" xfId="33"/>
    <cellStyle name="60% – Акцентування1" xfId="34"/>
    <cellStyle name="60% – Акцентування2" xfId="35"/>
    <cellStyle name="60% – Акцентування3" xfId="36"/>
    <cellStyle name="60% – Акцентування4" xfId="37"/>
    <cellStyle name="60% – Акцентування5" xfId="38"/>
    <cellStyle name="60% – Акцентування6" xfId="39"/>
    <cellStyle name="Normal_Доходи" xfId="40"/>
    <cellStyle name="Акцентування1" xfId="41"/>
    <cellStyle name="Акцентування2" xfId="42"/>
    <cellStyle name="Акцентування3" xfId="43"/>
    <cellStyle name="Акцентування4" xfId="44"/>
    <cellStyle name="Акцентування5" xfId="45"/>
    <cellStyle name="Акцентування6" xfId="46"/>
    <cellStyle name="Ввід" xfId="47"/>
    <cellStyle name="Добре" xfId="48"/>
    <cellStyle name="Заголовок 1 2" xfId="49"/>
    <cellStyle name="Заголовок 2 2" xfId="50"/>
    <cellStyle name="Заголовок 3 2" xfId="51"/>
    <cellStyle name="Заголовок 4 2" xfId="52"/>
    <cellStyle name="Звичайний 2" xfId="53"/>
    <cellStyle name="Звичайний 2 2" xfId="71"/>
    <cellStyle name="Звичайний 2 3" xfId="101"/>
    <cellStyle name="Звичайний 3" xfId="54"/>
    <cellStyle name="Зв'язана клітинка" xfId="55"/>
    <cellStyle name="Контрольна клітинка" xfId="56"/>
    <cellStyle name="Назва" xfId="57"/>
    <cellStyle name="Обчислення" xfId="58"/>
    <cellStyle name="Обычный" xfId="0" builtinId="0"/>
    <cellStyle name="Обычный 10" xfId="1"/>
    <cellStyle name="Обычный 11" xfId="77"/>
    <cellStyle name="Обычный 12" xfId="78"/>
    <cellStyle name="Обычный 13" xfId="79"/>
    <cellStyle name="Обычный 14" xfId="80"/>
    <cellStyle name="Обычный 15" xfId="81"/>
    <cellStyle name="Обычный 16" xfId="82"/>
    <cellStyle name="Обычный 17" xfId="83"/>
    <cellStyle name="Обычный 18" xfId="84"/>
    <cellStyle name="Обычный 19" xfId="85"/>
    <cellStyle name="Обычный 2" xfId="3"/>
    <cellStyle name="Обычный 2 2" xfId="70"/>
    <cellStyle name="Обычный 20" xfId="86"/>
    <cellStyle name="Обычный 21" xfId="87"/>
    <cellStyle name="Обычный 22" xfId="88"/>
    <cellStyle name="Обычный 23" xfId="89"/>
    <cellStyle name="Обычный 24" xfId="90"/>
    <cellStyle name="Обычный 25" xfId="91"/>
    <cellStyle name="Обычный 26" xfId="92"/>
    <cellStyle name="Обычный 27" xfId="93"/>
    <cellStyle name="Обычный 28" xfId="94"/>
    <cellStyle name="Обычный 29" xfId="95"/>
    <cellStyle name="Обычный 3" xfId="59"/>
    <cellStyle name="Обычный 30" xfId="96"/>
    <cellStyle name="Обычный 31" xfId="97"/>
    <cellStyle name="Обычный 32" xfId="98"/>
    <cellStyle name="Обычный 33" xfId="99"/>
    <cellStyle name="Обычный 34" xfId="100"/>
    <cellStyle name="Обычный 4" xfId="2"/>
    <cellStyle name="Обычный 5" xfId="69"/>
    <cellStyle name="Обычный 6" xfId="73"/>
    <cellStyle name="Обычный 7" xfId="74"/>
    <cellStyle name="Обычный 8" xfId="75"/>
    <cellStyle name="Обычный 9" xfId="76"/>
    <cellStyle name="Підсумок" xfId="60"/>
    <cellStyle name="Поганий" xfId="61"/>
    <cellStyle name="Примечание 2" xfId="62"/>
    <cellStyle name="Примітка" xfId="63"/>
    <cellStyle name="Примітка 2" xfId="72"/>
    <cellStyle name="Результат" xfId="64"/>
    <cellStyle name="Середній" xfId="65"/>
    <cellStyle name="Стиль 1" xfId="66"/>
    <cellStyle name="Текст попередження" xfId="67"/>
    <cellStyle name="Текст пояснення" xfId="6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2"/>
  <sheetViews>
    <sheetView tabSelected="1" view="pageBreakPreview" zoomScale="130" zoomScaleNormal="100" zoomScaleSheetLayoutView="130" workbookViewId="0">
      <pane xSplit="3" ySplit="7" topLeftCell="D119" activePane="bottomRight" state="frozen"/>
      <selection pane="topRight" activeCell="D1" sqref="D1"/>
      <selection pane="bottomLeft" activeCell="A8" sqref="A8"/>
      <selection pane="bottomRight" activeCell="A4" sqref="A4:B7"/>
    </sheetView>
  </sheetViews>
  <sheetFormatPr defaultColWidth="9.33203125" defaultRowHeight="10.5" x14ac:dyDescent="0.15"/>
  <cols>
    <col min="1" max="1" width="12" style="1" customWidth="1"/>
    <col min="2" max="2" width="42" style="1" customWidth="1"/>
    <col min="3" max="3" width="10.33203125" style="1" customWidth="1"/>
    <col min="4" max="4" width="10.33203125" style="2" customWidth="1"/>
    <col min="5" max="6" width="12" style="2" customWidth="1"/>
    <col min="7" max="7" width="12" style="3" customWidth="1"/>
    <col min="8" max="11" width="12" style="2" customWidth="1"/>
    <col min="12" max="12" width="12" style="3" customWidth="1"/>
    <col min="13" max="13" width="12" style="2" customWidth="1"/>
    <col min="14" max="16384" width="9.33203125" style="1"/>
  </cols>
  <sheetData>
    <row r="1" spans="1:13" ht="30.4" customHeight="1" x14ac:dyDescent="0.15">
      <c r="A1" s="22" t="s">
        <v>207</v>
      </c>
      <c r="B1" s="22"/>
      <c r="C1" s="22"/>
      <c r="D1" s="23"/>
      <c r="E1" s="22"/>
      <c r="F1" s="22"/>
      <c r="G1" s="23"/>
      <c r="H1" s="23"/>
      <c r="I1" s="23"/>
      <c r="J1" s="22"/>
      <c r="K1" s="22"/>
      <c r="L1" s="22"/>
      <c r="M1" s="22"/>
    </row>
    <row r="2" spans="1:13" s="32" customFormat="1" ht="25.7" customHeight="1" x14ac:dyDescent="0.15">
      <c r="A2" s="30" t="s">
        <v>231</v>
      </c>
      <c r="B2" s="30"/>
      <c r="C2" s="30"/>
      <c r="D2" s="31"/>
      <c r="E2" s="30"/>
      <c r="F2" s="30"/>
      <c r="G2" s="31"/>
      <c r="H2" s="31"/>
      <c r="I2" s="31"/>
      <c r="J2" s="30"/>
      <c r="K2" s="30"/>
      <c r="L2" s="30"/>
      <c r="M2" s="30"/>
    </row>
    <row r="3" spans="1:13" s="32" customFormat="1" ht="12.2" customHeight="1" x14ac:dyDescent="0.15">
      <c r="A3" s="33"/>
      <c r="B3" s="33"/>
      <c r="C3" s="33"/>
      <c r="D3" s="34"/>
      <c r="E3" s="33"/>
      <c r="F3" s="33"/>
      <c r="G3" s="34"/>
      <c r="H3" s="34"/>
      <c r="I3" s="34"/>
      <c r="J3" s="33"/>
      <c r="K3" s="33"/>
      <c r="L3" s="35" t="s">
        <v>0</v>
      </c>
      <c r="M3" s="36" t="s">
        <v>192</v>
      </c>
    </row>
    <row r="4" spans="1:13" s="32" customFormat="1" ht="13.7" customHeight="1" x14ac:dyDescent="0.15">
      <c r="A4" s="37" t="s">
        <v>1</v>
      </c>
      <c r="B4" s="37"/>
      <c r="C4" s="38" t="s">
        <v>2</v>
      </c>
      <c r="D4" s="39" t="s">
        <v>3</v>
      </c>
      <c r="E4" s="40"/>
      <c r="F4" s="40"/>
      <c r="G4" s="40"/>
      <c r="H4" s="41"/>
      <c r="I4" s="39" t="s">
        <v>4</v>
      </c>
      <c r="J4" s="40"/>
      <c r="K4" s="40"/>
      <c r="L4" s="40"/>
      <c r="M4" s="41"/>
    </row>
    <row r="5" spans="1:13" s="32" customFormat="1" ht="13.7" customHeight="1" x14ac:dyDescent="0.15">
      <c r="A5" s="37"/>
      <c r="B5" s="37"/>
      <c r="C5" s="38"/>
      <c r="D5" s="24" t="s">
        <v>232</v>
      </c>
      <c r="E5" s="24" t="s">
        <v>221</v>
      </c>
      <c r="F5" s="24" t="s">
        <v>233</v>
      </c>
      <c r="G5" s="27" t="s">
        <v>222</v>
      </c>
      <c r="H5" s="24" t="s">
        <v>223</v>
      </c>
      <c r="I5" s="24" t="s">
        <v>232</v>
      </c>
      <c r="J5" s="24" t="s">
        <v>221</v>
      </c>
      <c r="K5" s="24" t="s">
        <v>233</v>
      </c>
      <c r="L5" s="27" t="s">
        <v>222</v>
      </c>
      <c r="M5" s="24" t="s">
        <v>223</v>
      </c>
    </row>
    <row r="6" spans="1:13" s="32" customFormat="1" ht="13.7" customHeight="1" x14ac:dyDescent="0.15">
      <c r="A6" s="37"/>
      <c r="B6" s="37"/>
      <c r="C6" s="38"/>
      <c r="D6" s="25"/>
      <c r="E6" s="25"/>
      <c r="F6" s="25"/>
      <c r="G6" s="28"/>
      <c r="H6" s="25"/>
      <c r="I6" s="25"/>
      <c r="J6" s="25"/>
      <c r="K6" s="25"/>
      <c r="L6" s="28"/>
      <c r="M6" s="25"/>
    </row>
    <row r="7" spans="1:13" s="32" customFormat="1" ht="48" customHeight="1" x14ac:dyDescent="0.15">
      <c r="A7" s="37"/>
      <c r="B7" s="37"/>
      <c r="C7" s="38"/>
      <c r="D7" s="26"/>
      <c r="E7" s="26"/>
      <c r="F7" s="26"/>
      <c r="G7" s="29"/>
      <c r="H7" s="26"/>
      <c r="I7" s="26"/>
      <c r="J7" s="26"/>
      <c r="K7" s="26"/>
      <c r="L7" s="29"/>
      <c r="M7" s="26"/>
    </row>
    <row r="8" spans="1:13" s="32" customFormat="1" ht="13.7" customHeight="1" x14ac:dyDescent="0.15">
      <c r="A8" s="42" t="s">
        <v>194</v>
      </c>
      <c r="B8" s="42"/>
      <c r="C8" s="43"/>
      <c r="D8" s="44"/>
      <c r="E8" s="44"/>
      <c r="F8" s="44"/>
      <c r="G8" s="45"/>
      <c r="H8" s="46"/>
      <c r="I8" s="44"/>
      <c r="J8" s="44"/>
      <c r="K8" s="44"/>
      <c r="L8" s="47"/>
      <c r="M8" s="44"/>
    </row>
    <row r="9" spans="1:13" s="32" customFormat="1" ht="11.65" customHeight="1" x14ac:dyDescent="0.15">
      <c r="A9" s="48" t="s">
        <v>5</v>
      </c>
      <c r="B9" s="48"/>
      <c r="C9" s="49" t="s">
        <v>6</v>
      </c>
      <c r="D9" s="50">
        <v>181801419.80000001</v>
      </c>
      <c r="E9" s="50">
        <v>622889699</v>
      </c>
      <c r="F9" s="50">
        <v>752434677.23000002</v>
      </c>
      <c r="G9" s="50">
        <f>F9/E9*100</f>
        <v>120.79741861809148</v>
      </c>
      <c r="H9" s="4">
        <f>F9-D9</f>
        <v>570633257.43000007</v>
      </c>
      <c r="I9" s="4">
        <v>146742.73000000001</v>
      </c>
      <c r="J9" s="4">
        <v>130000</v>
      </c>
      <c r="K9" s="51">
        <v>84827.59</v>
      </c>
      <c r="L9" s="52">
        <f>K9/J9*100</f>
        <v>65.251992307692305</v>
      </c>
      <c r="M9" s="20">
        <f>K9-I9</f>
        <v>-61915.140000000014</v>
      </c>
    </row>
    <row r="10" spans="1:13" s="32" customFormat="1" ht="21" customHeight="1" x14ac:dyDescent="0.15">
      <c r="A10" s="53" t="s">
        <v>7</v>
      </c>
      <c r="B10" s="53"/>
      <c r="C10" s="54" t="s">
        <v>8</v>
      </c>
      <c r="D10" s="50">
        <v>130706447.05</v>
      </c>
      <c r="E10" s="50">
        <v>569814449</v>
      </c>
      <c r="F10" s="50">
        <v>705141029.11000001</v>
      </c>
      <c r="G10" s="50">
        <f t="shared" ref="G10:G40" si="0">F10/E10*100</f>
        <v>123.74923632552533</v>
      </c>
      <c r="H10" s="4">
        <f t="shared" ref="H10:H47" si="1">F10-D10</f>
        <v>574434582.06000006</v>
      </c>
      <c r="I10" s="20"/>
      <c r="J10" s="20"/>
      <c r="K10" s="20"/>
      <c r="L10" s="52"/>
      <c r="M10" s="20"/>
    </row>
    <row r="11" spans="1:13" s="32" customFormat="1" ht="11.65" customHeight="1" x14ac:dyDescent="0.15">
      <c r="A11" s="53" t="s">
        <v>9</v>
      </c>
      <c r="B11" s="53"/>
      <c r="C11" s="54" t="s">
        <v>10</v>
      </c>
      <c r="D11" s="50">
        <v>130690758.77</v>
      </c>
      <c r="E11" s="50">
        <v>569802743</v>
      </c>
      <c r="F11" s="50">
        <v>705129322.28999996</v>
      </c>
      <c r="G11" s="50">
        <f t="shared" si="0"/>
        <v>123.74972408477858</v>
      </c>
      <c r="H11" s="4">
        <f t="shared" si="1"/>
        <v>574438563.51999998</v>
      </c>
      <c r="I11" s="20"/>
      <c r="J11" s="20"/>
      <c r="K11" s="20"/>
      <c r="L11" s="52"/>
      <c r="M11" s="20"/>
    </row>
    <row r="12" spans="1:13" s="32" customFormat="1" ht="29.25" customHeight="1" x14ac:dyDescent="0.15">
      <c r="A12" s="53" t="s">
        <v>11</v>
      </c>
      <c r="B12" s="53"/>
      <c r="C12" s="54" t="s">
        <v>12</v>
      </c>
      <c r="D12" s="50">
        <v>114002833.64</v>
      </c>
      <c r="E12" s="50">
        <v>109688587</v>
      </c>
      <c r="F12" s="50">
        <v>87527835.650000006</v>
      </c>
      <c r="G12" s="50">
        <f t="shared" si="0"/>
        <v>79.796666220160176</v>
      </c>
      <c r="H12" s="4">
        <f t="shared" si="1"/>
        <v>-26474997.989999995</v>
      </c>
      <c r="I12" s="20"/>
      <c r="J12" s="20"/>
      <c r="K12" s="20"/>
      <c r="L12" s="52"/>
      <c r="M12" s="20"/>
    </row>
    <row r="13" spans="1:13" s="32" customFormat="1" ht="51" customHeight="1" x14ac:dyDescent="0.15">
      <c r="A13" s="53" t="s">
        <v>13</v>
      </c>
      <c r="B13" s="53"/>
      <c r="C13" s="54" t="s">
        <v>14</v>
      </c>
      <c r="D13" s="50">
        <v>12216773.130000001</v>
      </c>
      <c r="E13" s="50">
        <v>456879156</v>
      </c>
      <c r="F13" s="50">
        <v>614511442.5</v>
      </c>
      <c r="G13" s="50">
        <f t="shared" si="0"/>
        <v>134.50196500100347</v>
      </c>
      <c r="H13" s="4">
        <f t="shared" si="1"/>
        <v>602294669.37</v>
      </c>
      <c r="I13" s="20"/>
      <c r="J13" s="20"/>
      <c r="K13" s="20"/>
      <c r="L13" s="52"/>
      <c r="M13" s="20"/>
    </row>
    <row r="14" spans="1:13" s="32" customFormat="1" ht="29.85" customHeight="1" x14ac:dyDescent="0.15">
      <c r="A14" s="53" t="s">
        <v>15</v>
      </c>
      <c r="B14" s="53"/>
      <c r="C14" s="54" t="s">
        <v>16</v>
      </c>
      <c r="D14" s="50">
        <v>3614232.66</v>
      </c>
      <c r="E14" s="50">
        <v>2235000</v>
      </c>
      <c r="F14" s="50">
        <v>2284490.7400000002</v>
      </c>
      <c r="G14" s="50">
        <f t="shared" si="0"/>
        <v>102.21435078299777</v>
      </c>
      <c r="H14" s="4">
        <f t="shared" si="1"/>
        <v>-1329741.92</v>
      </c>
      <c r="I14" s="20"/>
      <c r="J14" s="20"/>
      <c r="K14" s="20"/>
      <c r="L14" s="52"/>
      <c r="M14" s="20"/>
    </row>
    <row r="15" spans="1:13" s="32" customFormat="1" ht="21" customHeight="1" x14ac:dyDescent="0.15">
      <c r="A15" s="53" t="s">
        <v>17</v>
      </c>
      <c r="B15" s="53"/>
      <c r="C15" s="54" t="s">
        <v>18</v>
      </c>
      <c r="D15" s="50">
        <v>856919.34</v>
      </c>
      <c r="E15" s="50">
        <v>1000000</v>
      </c>
      <c r="F15" s="50">
        <v>805553.4</v>
      </c>
      <c r="G15" s="55">
        <f t="shared" si="0"/>
        <v>80.555340000000001</v>
      </c>
      <c r="H15" s="4">
        <f t="shared" si="1"/>
        <v>-51365.939999999944</v>
      </c>
      <c r="I15" s="20"/>
      <c r="J15" s="20"/>
      <c r="K15" s="20"/>
      <c r="L15" s="52"/>
      <c r="M15" s="20"/>
    </row>
    <row r="16" spans="1:13" s="32" customFormat="1" ht="11.65" customHeight="1" x14ac:dyDescent="0.15">
      <c r="A16" s="53" t="s">
        <v>19</v>
      </c>
      <c r="B16" s="53"/>
      <c r="C16" s="54" t="s">
        <v>20</v>
      </c>
      <c r="D16" s="50">
        <v>15688.28</v>
      </c>
      <c r="E16" s="50">
        <v>11706</v>
      </c>
      <c r="F16" s="50">
        <v>11706.82</v>
      </c>
      <c r="G16" s="55">
        <f t="shared" si="0"/>
        <v>100.00700495472408</v>
      </c>
      <c r="H16" s="4">
        <f t="shared" si="1"/>
        <v>-3981.4600000000009</v>
      </c>
      <c r="I16" s="20"/>
      <c r="J16" s="20"/>
      <c r="K16" s="20"/>
      <c r="L16" s="52"/>
      <c r="M16" s="20"/>
    </row>
    <row r="17" spans="1:13" s="32" customFormat="1" ht="21" customHeight="1" x14ac:dyDescent="0.15">
      <c r="A17" s="53" t="s">
        <v>21</v>
      </c>
      <c r="B17" s="53"/>
      <c r="C17" s="54" t="s">
        <v>22</v>
      </c>
      <c r="D17" s="50">
        <v>15688.28</v>
      </c>
      <c r="E17" s="50">
        <v>11706</v>
      </c>
      <c r="F17" s="50">
        <v>11706.82</v>
      </c>
      <c r="G17" s="55">
        <f t="shared" si="0"/>
        <v>100.00700495472408</v>
      </c>
      <c r="H17" s="4">
        <f t="shared" si="1"/>
        <v>-3981.4600000000009</v>
      </c>
      <c r="I17" s="20"/>
      <c r="J17" s="20"/>
      <c r="K17" s="20"/>
      <c r="L17" s="52"/>
      <c r="M17" s="20"/>
    </row>
    <row r="18" spans="1:13" s="32" customFormat="1" ht="21" customHeight="1" x14ac:dyDescent="0.15">
      <c r="A18" s="53" t="s">
        <v>23</v>
      </c>
      <c r="B18" s="53"/>
      <c r="C18" s="54" t="s">
        <v>24</v>
      </c>
      <c r="D18" s="50">
        <v>292065.94</v>
      </c>
      <c r="E18" s="50">
        <v>80000</v>
      </c>
      <c r="F18" s="50">
        <v>197.41</v>
      </c>
      <c r="G18" s="55">
        <f t="shared" si="0"/>
        <v>0.24676249999999997</v>
      </c>
      <c r="H18" s="4">
        <f t="shared" si="1"/>
        <v>-291868.53000000003</v>
      </c>
      <c r="I18" s="20"/>
      <c r="J18" s="20"/>
      <c r="K18" s="20"/>
      <c r="L18" s="52"/>
      <c r="M18" s="20"/>
    </row>
    <row r="19" spans="1:13" s="32" customFormat="1" ht="17.25" customHeight="1" x14ac:dyDescent="0.15">
      <c r="A19" s="53" t="s">
        <v>25</v>
      </c>
      <c r="B19" s="53"/>
      <c r="C19" s="54" t="s">
        <v>26</v>
      </c>
      <c r="D19" s="50">
        <v>1275.96</v>
      </c>
      <c r="E19" s="50"/>
      <c r="F19" s="50"/>
      <c r="G19" s="55"/>
      <c r="H19" s="4">
        <f t="shared" si="1"/>
        <v>-1275.96</v>
      </c>
      <c r="I19" s="20"/>
      <c r="J19" s="20"/>
      <c r="K19" s="20"/>
      <c r="L19" s="52"/>
      <c r="M19" s="20"/>
    </row>
    <row r="20" spans="1:13" s="32" customFormat="1" ht="46.5" customHeight="1" x14ac:dyDescent="0.15">
      <c r="A20" s="53" t="s">
        <v>27</v>
      </c>
      <c r="B20" s="53"/>
      <c r="C20" s="54" t="s">
        <v>28</v>
      </c>
      <c r="D20" s="50">
        <v>1275.96</v>
      </c>
      <c r="E20" s="50"/>
      <c r="F20" s="50"/>
      <c r="G20" s="55"/>
      <c r="H20" s="4">
        <f t="shared" si="1"/>
        <v>-1275.96</v>
      </c>
      <c r="I20" s="20"/>
      <c r="J20" s="20"/>
      <c r="K20" s="20"/>
      <c r="L20" s="52"/>
      <c r="M20" s="20"/>
    </row>
    <row r="21" spans="1:13" s="32" customFormat="1" ht="21" customHeight="1" x14ac:dyDescent="0.15">
      <c r="A21" s="53" t="s">
        <v>29</v>
      </c>
      <c r="B21" s="53"/>
      <c r="C21" s="54" t="s">
        <v>30</v>
      </c>
      <c r="D21" s="50">
        <v>290789.98</v>
      </c>
      <c r="E21" s="50">
        <v>80000</v>
      </c>
      <c r="F21" s="50">
        <v>197.41</v>
      </c>
      <c r="G21" s="55">
        <f t="shared" si="0"/>
        <v>0.24676249999999997</v>
      </c>
      <c r="H21" s="4">
        <f t="shared" si="1"/>
        <v>-290592.57</v>
      </c>
      <c r="I21" s="20"/>
      <c r="J21" s="20"/>
      <c r="K21" s="20"/>
      <c r="L21" s="52"/>
      <c r="M21" s="20"/>
    </row>
    <row r="22" spans="1:13" s="32" customFormat="1" ht="21" customHeight="1" x14ac:dyDescent="0.15">
      <c r="A22" s="53" t="s">
        <v>31</v>
      </c>
      <c r="B22" s="53"/>
      <c r="C22" s="54" t="s">
        <v>32</v>
      </c>
      <c r="D22" s="50">
        <v>290789.98</v>
      </c>
      <c r="E22" s="50">
        <v>80000</v>
      </c>
      <c r="F22" s="50">
        <v>197.41</v>
      </c>
      <c r="G22" s="55">
        <f t="shared" si="0"/>
        <v>0.24676249999999997</v>
      </c>
      <c r="H22" s="4">
        <f t="shared" si="1"/>
        <v>-290592.57</v>
      </c>
      <c r="I22" s="20"/>
      <c r="J22" s="20"/>
      <c r="K22" s="20"/>
      <c r="L22" s="52"/>
      <c r="M22" s="20"/>
    </row>
    <row r="23" spans="1:13" s="32" customFormat="1" ht="11.65" customHeight="1" x14ac:dyDescent="0.15">
      <c r="A23" s="53" t="s">
        <v>33</v>
      </c>
      <c r="B23" s="53"/>
      <c r="C23" s="54" t="s">
        <v>34</v>
      </c>
      <c r="D23" s="50">
        <v>4743569.09</v>
      </c>
      <c r="E23" s="50">
        <v>15694000</v>
      </c>
      <c r="F23" s="50">
        <v>12153454.4</v>
      </c>
      <c r="G23" s="55">
        <f t="shared" si="0"/>
        <v>77.440132534726644</v>
      </c>
      <c r="H23" s="4">
        <f t="shared" si="1"/>
        <v>7409885.3100000005</v>
      </c>
      <c r="I23" s="20"/>
      <c r="J23" s="20"/>
      <c r="K23" s="20"/>
      <c r="L23" s="52"/>
      <c r="M23" s="20"/>
    </row>
    <row r="24" spans="1:13" s="32" customFormat="1" ht="21" customHeight="1" x14ac:dyDescent="0.15">
      <c r="A24" s="53" t="s">
        <v>35</v>
      </c>
      <c r="B24" s="53"/>
      <c r="C24" s="54" t="s">
        <v>36</v>
      </c>
      <c r="D24" s="50">
        <v>585853.43000000005</v>
      </c>
      <c r="E24" s="50">
        <v>1500000</v>
      </c>
      <c r="F24" s="50">
        <v>1830298.88</v>
      </c>
      <c r="G24" s="55">
        <f t="shared" si="0"/>
        <v>122.01992533333332</v>
      </c>
      <c r="H24" s="4">
        <f t="shared" si="1"/>
        <v>1244445.4499999997</v>
      </c>
      <c r="I24" s="20"/>
      <c r="J24" s="20"/>
      <c r="K24" s="20"/>
      <c r="L24" s="52"/>
      <c r="M24" s="20"/>
    </row>
    <row r="25" spans="1:13" s="32" customFormat="1" ht="11.65" customHeight="1" x14ac:dyDescent="0.15">
      <c r="A25" s="53" t="s">
        <v>37</v>
      </c>
      <c r="B25" s="53"/>
      <c r="C25" s="54" t="s">
        <v>38</v>
      </c>
      <c r="D25" s="50">
        <v>585853.43000000005</v>
      </c>
      <c r="E25" s="50">
        <v>1500000</v>
      </c>
      <c r="F25" s="50">
        <v>1830298.88</v>
      </c>
      <c r="G25" s="55">
        <f t="shared" si="0"/>
        <v>122.01992533333332</v>
      </c>
      <c r="H25" s="4">
        <f t="shared" si="1"/>
        <v>1244445.4499999997</v>
      </c>
      <c r="I25" s="20"/>
      <c r="J25" s="20"/>
      <c r="K25" s="20"/>
      <c r="L25" s="52"/>
      <c r="M25" s="20"/>
    </row>
    <row r="26" spans="1:13" s="32" customFormat="1" ht="21" customHeight="1" x14ac:dyDescent="0.15">
      <c r="A26" s="53" t="s">
        <v>39</v>
      </c>
      <c r="B26" s="53"/>
      <c r="C26" s="54" t="s">
        <v>40</v>
      </c>
      <c r="D26" s="50">
        <v>2017752.09</v>
      </c>
      <c r="E26" s="50">
        <v>9000000</v>
      </c>
      <c r="F26" s="50">
        <v>6127889.5999999996</v>
      </c>
      <c r="G26" s="55">
        <f t="shared" si="0"/>
        <v>68.087662222222221</v>
      </c>
      <c r="H26" s="4">
        <f t="shared" si="1"/>
        <v>4110137.51</v>
      </c>
      <c r="I26" s="20"/>
      <c r="J26" s="20"/>
      <c r="K26" s="20"/>
      <c r="L26" s="52"/>
      <c r="M26" s="20"/>
    </row>
    <row r="27" spans="1:13" s="32" customFormat="1" ht="11.65" customHeight="1" x14ac:dyDescent="0.15">
      <c r="A27" s="53" t="s">
        <v>37</v>
      </c>
      <c r="B27" s="53"/>
      <c r="C27" s="54" t="s">
        <v>41</v>
      </c>
      <c r="D27" s="50">
        <v>2017752.09</v>
      </c>
      <c r="E27" s="50">
        <v>9000000</v>
      </c>
      <c r="F27" s="50">
        <v>6127889.5999999996</v>
      </c>
      <c r="G27" s="55">
        <f t="shared" si="0"/>
        <v>68.087662222222221</v>
      </c>
      <c r="H27" s="4">
        <f t="shared" si="1"/>
        <v>4110137.51</v>
      </c>
      <c r="I27" s="20"/>
      <c r="J27" s="20"/>
      <c r="K27" s="20"/>
      <c r="L27" s="52"/>
      <c r="M27" s="20"/>
    </row>
    <row r="28" spans="1:13" s="32" customFormat="1" ht="21" customHeight="1" x14ac:dyDescent="0.15">
      <c r="A28" s="53" t="s">
        <v>42</v>
      </c>
      <c r="B28" s="53"/>
      <c r="C28" s="54" t="s">
        <v>43</v>
      </c>
      <c r="D28" s="50">
        <v>2139963.5699999998</v>
      </c>
      <c r="E28" s="50">
        <v>5194000</v>
      </c>
      <c r="F28" s="50">
        <v>4195265.92</v>
      </c>
      <c r="G28" s="55">
        <f t="shared" si="0"/>
        <v>80.771388525221411</v>
      </c>
      <c r="H28" s="4">
        <f t="shared" si="1"/>
        <v>2055302.35</v>
      </c>
      <c r="I28" s="20"/>
      <c r="J28" s="20"/>
      <c r="K28" s="20"/>
      <c r="L28" s="52"/>
      <c r="M28" s="20"/>
    </row>
    <row r="29" spans="1:13" s="32" customFormat="1" ht="21" customHeight="1" x14ac:dyDescent="0.15">
      <c r="A29" s="53" t="s">
        <v>44</v>
      </c>
      <c r="B29" s="53"/>
      <c r="C29" s="54" t="s">
        <v>45</v>
      </c>
      <c r="D29" s="50">
        <v>46059337.719999999</v>
      </c>
      <c r="E29" s="50">
        <v>37301250</v>
      </c>
      <c r="F29" s="50">
        <v>35139996.310000002</v>
      </c>
      <c r="G29" s="55">
        <f t="shared" si="0"/>
        <v>94.205948352937241</v>
      </c>
      <c r="H29" s="4">
        <f t="shared" si="1"/>
        <v>-10919341.409999996</v>
      </c>
      <c r="I29" s="20"/>
      <c r="J29" s="20"/>
      <c r="K29" s="20"/>
      <c r="L29" s="52"/>
      <c r="M29" s="20"/>
    </row>
    <row r="30" spans="1:13" s="32" customFormat="1" ht="11.65" customHeight="1" x14ac:dyDescent="0.15">
      <c r="A30" s="53" t="s">
        <v>46</v>
      </c>
      <c r="B30" s="53"/>
      <c r="C30" s="54" t="s">
        <v>47</v>
      </c>
      <c r="D30" s="50">
        <v>24970557.609999999</v>
      </c>
      <c r="E30" s="50">
        <v>13851250</v>
      </c>
      <c r="F30" s="50">
        <v>13326938.32</v>
      </c>
      <c r="G30" s="55">
        <f t="shared" si="0"/>
        <v>96.214697734861474</v>
      </c>
      <c r="H30" s="4">
        <f t="shared" si="1"/>
        <v>-11643619.289999999</v>
      </c>
      <c r="I30" s="20"/>
      <c r="J30" s="20"/>
      <c r="K30" s="20"/>
      <c r="L30" s="52"/>
      <c r="M30" s="20"/>
    </row>
    <row r="31" spans="1:13" s="32" customFormat="1" ht="35.25" customHeight="1" x14ac:dyDescent="0.15">
      <c r="A31" s="53" t="s">
        <v>48</v>
      </c>
      <c r="B31" s="53"/>
      <c r="C31" s="54" t="s">
        <v>49</v>
      </c>
      <c r="D31" s="50">
        <v>2037.97</v>
      </c>
      <c r="E31" s="50">
        <v>1300</v>
      </c>
      <c r="F31" s="50">
        <v>812.16</v>
      </c>
      <c r="G31" s="55">
        <f t="shared" si="0"/>
        <v>62.473846153846146</v>
      </c>
      <c r="H31" s="4">
        <f t="shared" si="1"/>
        <v>-1225.81</v>
      </c>
      <c r="I31" s="20"/>
      <c r="J31" s="20"/>
      <c r="K31" s="20"/>
      <c r="L31" s="52"/>
      <c r="M31" s="20"/>
    </row>
    <row r="32" spans="1:13" s="32" customFormat="1" ht="29.85" customHeight="1" x14ac:dyDescent="0.15">
      <c r="A32" s="53" t="s">
        <v>50</v>
      </c>
      <c r="B32" s="53"/>
      <c r="C32" s="54" t="s">
        <v>51</v>
      </c>
      <c r="D32" s="50">
        <v>16985.810000000001</v>
      </c>
      <c r="E32" s="50">
        <v>11993</v>
      </c>
      <c r="F32" s="50">
        <v>2869.02</v>
      </c>
      <c r="G32" s="55">
        <f t="shared" si="0"/>
        <v>23.922454765279745</v>
      </c>
      <c r="H32" s="4">
        <f t="shared" si="1"/>
        <v>-14116.79</v>
      </c>
      <c r="I32" s="20"/>
      <c r="J32" s="20"/>
      <c r="K32" s="20"/>
      <c r="L32" s="52"/>
      <c r="M32" s="20"/>
    </row>
    <row r="33" spans="1:13" s="32" customFormat="1" ht="34.5" customHeight="1" x14ac:dyDescent="0.15">
      <c r="A33" s="53" t="s">
        <v>52</v>
      </c>
      <c r="B33" s="53"/>
      <c r="C33" s="54" t="s">
        <v>53</v>
      </c>
      <c r="D33" s="50">
        <v>24473.11</v>
      </c>
      <c r="E33" s="50">
        <v>15000</v>
      </c>
      <c r="F33" s="50">
        <v>4747.22</v>
      </c>
      <c r="G33" s="55">
        <f t="shared" si="0"/>
        <v>31.648133333333334</v>
      </c>
      <c r="H33" s="4">
        <f t="shared" si="1"/>
        <v>-19725.89</v>
      </c>
      <c r="I33" s="20"/>
      <c r="J33" s="20"/>
      <c r="K33" s="20"/>
      <c r="L33" s="52"/>
      <c r="M33" s="20"/>
    </row>
    <row r="34" spans="1:13" s="32" customFormat="1" ht="29.85" customHeight="1" x14ac:dyDescent="0.15">
      <c r="A34" s="53" t="s">
        <v>54</v>
      </c>
      <c r="B34" s="53"/>
      <c r="C34" s="54" t="s">
        <v>55</v>
      </c>
      <c r="D34" s="50">
        <v>641016.96</v>
      </c>
      <c r="E34" s="50">
        <v>261707</v>
      </c>
      <c r="F34" s="50">
        <v>262862.06</v>
      </c>
      <c r="G34" s="55">
        <f t="shared" si="0"/>
        <v>100.4413561731249</v>
      </c>
      <c r="H34" s="4">
        <f t="shared" si="1"/>
        <v>-378154.89999999997</v>
      </c>
      <c r="I34" s="20"/>
      <c r="J34" s="20"/>
      <c r="K34" s="20"/>
      <c r="L34" s="52"/>
      <c r="M34" s="20"/>
    </row>
    <row r="35" spans="1:13" s="32" customFormat="1" ht="11.65" customHeight="1" x14ac:dyDescent="0.15">
      <c r="A35" s="53" t="s">
        <v>56</v>
      </c>
      <c r="B35" s="53"/>
      <c r="C35" s="54" t="s">
        <v>57</v>
      </c>
      <c r="D35" s="50">
        <v>16012617.18</v>
      </c>
      <c r="E35" s="50">
        <v>10100000</v>
      </c>
      <c r="F35" s="50">
        <v>9939518.1500000004</v>
      </c>
      <c r="G35" s="55">
        <f t="shared" si="0"/>
        <v>98.411070792079215</v>
      </c>
      <c r="H35" s="4">
        <f t="shared" si="1"/>
        <v>-6073099.0299999993</v>
      </c>
      <c r="I35" s="20"/>
      <c r="J35" s="20"/>
      <c r="K35" s="20"/>
      <c r="L35" s="52"/>
      <c r="M35" s="20"/>
    </row>
    <row r="36" spans="1:13" s="32" customFormat="1" ht="11.65" customHeight="1" x14ac:dyDescent="0.15">
      <c r="A36" s="53" t="s">
        <v>58</v>
      </c>
      <c r="B36" s="53"/>
      <c r="C36" s="54" t="s">
        <v>59</v>
      </c>
      <c r="D36" s="50">
        <v>7502492.1600000001</v>
      </c>
      <c r="E36" s="50">
        <v>3170000</v>
      </c>
      <c r="F36" s="50">
        <v>2943383.8</v>
      </c>
      <c r="G36" s="55">
        <f t="shared" si="0"/>
        <v>92.8512239747634</v>
      </c>
      <c r="H36" s="4">
        <f t="shared" si="1"/>
        <v>-4559108.3600000003</v>
      </c>
      <c r="I36" s="20"/>
      <c r="J36" s="20"/>
      <c r="K36" s="20"/>
      <c r="L36" s="52"/>
      <c r="M36" s="20"/>
    </row>
    <row r="37" spans="1:13" s="32" customFormat="1" ht="11.65" customHeight="1" x14ac:dyDescent="0.15">
      <c r="A37" s="53" t="s">
        <v>60</v>
      </c>
      <c r="B37" s="53"/>
      <c r="C37" s="54" t="s">
        <v>61</v>
      </c>
      <c r="D37" s="50">
        <v>126057.76</v>
      </c>
      <c r="E37" s="50">
        <v>40000</v>
      </c>
      <c r="F37" s="50">
        <v>20879.05</v>
      </c>
      <c r="G37" s="55">
        <f t="shared" si="0"/>
        <v>52.197625000000002</v>
      </c>
      <c r="H37" s="4">
        <f t="shared" si="1"/>
        <v>-105178.70999999999</v>
      </c>
      <c r="I37" s="20"/>
      <c r="J37" s="20"/>
      <c r="K37" s="20"/>
      <c r="L37" s="52"/>
      <c r="M37" s="20"/>
    </row>
    <row r="38" spans="1:13" s="32" customFormat="1" ht="11.65" customHeight="1" x14ac:dyDescent="0.15">
      <c r="A38" s="53" t="s">
        <v>62</v>
      </c>
      <c r="B38" s="53"/>
      <c r="C38" s="54" t="s">
        <v>63</v>
      </c>
      <c r="D38" s="50">
        <v>608626.66</v>
      </c>
      <c r="E38" s="50">
        <v>220000</v>
      </c>
      <c r="F38" s="50">
        <v>133116.85999999999</v>
      </c>
      <c r="G38" s="55">
        <f t="shared" si="0"/>
        <v>60.507663636363631</v>
      </c>
      <c r="H38" s="4">
        <f t="shared" si="1"/>
        <v>-475509.80000000005</v>
      </c>
      <c r="I38" s="20"/>
      <c r="J38" s="20"/>
      <c r="K38" s="20"/>
      <c r="L38" s="52"/>
      <c r="M38" s="20"/>
    </row>
    <row r="39" spans="1:13" s="32" customFormat="1" ht="11.65" customHeight="1" x14ac:dyDescent="0.15">
      <c r="A39" s="53" t="s">
        <v>64</v>
      </c>
      <c r="B39" s="53"/>
      <c r="C39" s="54" t="s">
        <v>65</v>
      </c>
      <c r="D39" s="50" t="s">
        <v>0</v>
      </c>
      <c r="E39" s="50"/>
      <c r="F39" s="50"/>
      <c r="G39" s="55"/>
      <c r="H39" s="4"/>
      <c r="I39" s="20"/>
      <c r="J39" s="20"/>
      <c r="K39" s="20"/>
      <c r="L39" s="52"/>
      <c r="M39" s="20"/>
    </row>
    <row r="40" spans="1:13" s="32" customFormat="1" ht="11.65" customHeight="1" x14ac:dyDescent="0.15">
      <c r="A40" s="53" t="s">
        <v>66</v>
      </c>
      <c r="B40" s="53"/>
      <c r="C40" s="54" t="s">
        <v>67</v>
      </c>
      <c r="D40" s="50">
        <v>36250</v>
      </c>
      <c r="E40" s="50">
        <v>31250</v>
      </c>
      <c r="F40" s="50">
        <v>18750</v>
      </c>
      <c r="G40" s="55">
        <f t="shared" si="0"/>
        <v>60</v>
      </c>
      <c r="H40" s="4">
        <f t="shared" si="1"/>
        <v>-17500</v>
      </c>
      <c r="I40" s="20"/>
      <c r="J40" s="20"/>
      <c r="K40" s="20"/>
      <c r="L40" s="52"/>
      <c r="M40" s="20"/>
    </row>
    <row r="41" spans="1:13" s="32" customFormat="1" ht="11.65" customHeight="1" x14ac:dyDescent="0.15">
      <c r="A41" s="53" t="s">
        <v>68</v>
      </c>
      <c r="B41" s="53"/>
      <c r="C41" s="56" t="s">
        <v>69</v>
      </c>
      <c r="D41" s="50">
        <v>18995</v>
      </c>
      <c r="E41" s="50"/>
      <c r="F41" s="50"/>
      <c r="G41" s="55"/>
      <c r="H41" s="4">
        <f t="shared" si="1"/>
        <v>-18995</v>
      </c>
      <c r="I41" s="57"/>
      <c r="J41" s="20"/>
      <c r="K41" s="20"/>
      <c r="L41" s="52"/>
      <c r="M41" s="20"/>
    </row>
    <row r="42" spans="1:13" s="32" customFormat="1" ht="11.65" customHeight="1" x14ac:dyDescent="0.15">
      <c r="A42" s="53" t="s">
        <v>70</v>
      </c>
      <c r="B42" s="53"/>
      <c r="C42" s="56" t="s">
        <v>71</v>
      </c>
      <c r="D42" s="50"/>
      <c r="E42" s="50"/>
      <c r="F42" s="50"/>
      <c r="G42" s="55"/>
      <c r="H42" s="4"/>
      <c r="I42" s="57"/>
      <c r="J42" s="20"/>
      <c r="K42" s="20"/>
      <c r="L42" s="52"/>
      <c r="M42" s="20"/>
    </row>
    <row r="43" spans="1:13" s="32" customFormat="1" ht="11.65" customHeight="1" x14ac:dyDescent="0.15">
      <c r="A43" s="53" t="s">
        <v>72</v>
      </c>
      <c r="B43" s="53"/>
      <c r="C43" s="56" t="s">
        <v>73</v>
      </c>
      <c r="D43" s="50">
        <v>18995</v>
      </c>
      <c r="E43" s="50"/>
      <c r="F43" s="50"/>
      <c r="G43" s="55"/>
      <c r="H43" s="4">
        <f t="shared" si="1"/>
        <v>-18995</v>
      </c>
      <c r="I43" s="57"/>
      <c r="J43" s="20"/>
      <c r="K43" s="20"/>
      <c r="L43" s="52"/>
      <c r="M43" s="20"/>
    </row>
    <row r="44" spans="1:13" s="32" customFormat="1" ht="11.65" customHeight="1" x14ac:dyDescent="0.15">
      <c r="A44" s="53" t="s">
        <v>74</v>
      </c>
      <c r="B44" s="53"/>
      <c r="C44" s="54" t="s">
        <v>75</v>
      </c>
      <c r="D44" s="50">
        <v>21069785.109999999</v>
      </c>
      <c r="E44" s="50">
        <v>23450000</v>
      </c>
      <c r="F44" s="50">
        <v>21813057.989999998</v>
      </c>
      <c r="G44" s="55">
        <f t="shared" ref="G44" si="2">F40/E40*100</f>
        <v>60</v>
      </c>
      <c r="H44" s="4">
        <f t="shared" si="1"/>
        <v>743272.87999999896</v>
      </c>
      <c r="I44" s="20"/>
      <c r="J44" s="20"/>
      <c r="K44" s="20"/>
      <c r="L44" s="52"/>
      <c r="M44" s="20"/>
    </row>
    <row r="45" spans="1:13" s="32" customFormat="1" ht="11.65" customHeight="1" x14ac:dyDescent="0.15">
      <c r="A45" s="53" t="s">
        <v>76</v>
      </c>
      <c r="B45" s="53"/>
      <c r="C45" s="54" t="s">
        <v>77</v>
      </c>
      <c r="D45" s="50">
        <v>1810895.18</v>
      </c>
      <c r="E45" s="50">
        <v>1850000</v>
      </c>
      <c r="F45" s="50">
        <v>1565517.58</v>
      </c>
      <c r="G45" s="55">
        <f>F45/E45*100</f>
        <v>84.622571891891894</v>
      </c>
      <c r="H45" s="4">
        <f t="shared" si="1"/>
        <v>-245377.59999999986</v>
      </c>
      <c r="I45" s="20"/>
      <c r="J45" s="20"/>
      <c r="K45" s="20"/>
      <c r="L45" s="52"/>
      <c r="M45" s="20"/>
    </row>
    <row r="46" spans="1:13" s="32" customFormat="1" ht="11.65" customHeight="1" x14ac:dyDescent="0.15">
      <c r="A46" s="53" t="s">
        <v>78</v>
      </c>
      <c r="B46" s="53"/>
      <c r="C46" s="54" t="s">
        <v>79</v>
      </c>
      <c r="D46" s="50">
        <v>17742368.510000002</v>
      </c>
      <c r="E46" s="50">
        <v>19500000</v>
      </c>
      <c r="F46" s="50">
        <v>19002659.66</v>
      </c>
      <c r="G46" s="55">
        <f>F46/E46*100</f>
        <v>97.449536717948718</v>
      </c>
      <c r="H46" s="4">
        <f t="shared" si="1"/>
        <v>1260291.1499999985</v>
      </c>
      <c r="I46" s="20"/>
      <c r="J46" s="20"/>
      <c r="K46" s="20"/>
      <c r="L46" s="52"/>
      <c r="M46" s="20"/>
    </row>
    <row r="47" spans="1:13" s="32" customFormat="1" ht="40.5" customHeight="1" x14ac:dyDescent="0.15">
      <c r="A47" s="53" t="s">
        <v>80</v>
      </c>
      <c r="B47" s="53"/>
      <c r="C47" s="56" t="s">
        <v>81</v>
      </c>
      <c r="D47" s="50">
        <v>1516521.42</v>
      </c>
      <c r="E47" s="50">
        <v>2100000</v>
      </c>
      <c r="F47" s="50">
        <v>1244880.75</v>
      </c>
      <c r="G47" s="55">
        <f>F47/E47*100</f>
        <v>59.280035714285717</v>
      </c>
      <c r="H47" s="4">
        <f t="shared" si="1"/>
        <v>-271640.66999999993</v>
      </c>
      <c r="I47" s="20"/>
      <c r="J47" s="20"/>
      <c r="K47" s="20"/>
      <c r="L47" s="52"/>
      <c r="M47" s="20"/>
    </row>
    <row r="48" spans="1:13" s="32" customFormat="1" ht="11.65" customHeight="1" x14ac:dyDescent="0.15">
      <c r="A48" s="53" t="s">
        <v>82</v>
      </c>
      <c r="B48" s="53"/>
      <c r="C48" s="56" t="s">
        <v>83</v>
      </c>
      <c r="D48" s="21"/>
      <c r="E48" s="50"/>
      <c r="F48" s="50" t="s">
        <v>0</v>
      </c>
      <c r="G48" s="5"/>
      <c r="H48" s="57"/>
      <c r="I48" s="4">
        <v>146742.73000000001</v>
      </c>
      <c r="J48" s="4">
        <v>130000</v>
      </c>
      <c r="K48" s="4">
        <v>112660.94</v>
      </c>
      <c r="L48" s="52">
        <f t="shared" ref="L48:L54" si="3">K48/J48*100</f>
        <v>86.662261538461536</v>
      </c>
      <c r="M48" s="20">
        <f t="shared" ref="M48:M54" si="4">K48-I48</f>
        <v>-34081.790000000008</v>
      </c>
    </row>
    <row r="49" spans="1:13" s="32" customFormat="1" ht="11.65" customHeight="1" x14ac:dyDescent="0.15">
      <c r="A49" s="53" t="s">
        <v>84</v>
      </c>
      <c r="B49" s="53"/>
      <c r="C49" s="56" t="s">
        <v>85</v>
      </c>
      <c r="D49" s="21"/>
      <c r="E49" s="16"/>
      <c r="F49" s="15" t="s">
        <v>0</v>
      </c>
      <c r="G49" s="5"/>
      <c r="H49" s="57"/>
      <c r="I49" s="4">
        <v>146742.73000000001</v>
      </c>
      <c r="J49" s="4">
        <v>130000</v>
      </c>
      <c r="K49" s="4">
        <v>112660.94</v>
      </c>
      <c r="L49" s="52">
        <f t="shared" si="3"/>
        <v>86.662261538461536</v>
      </c>
      <c r="M49" s="20">
        <f t="shared" si="4"/>
        <v>-34081.790000000008</v>
      </c>
    </row>
    <row r="50" spans="1:13" s="32" customFormat="1" ht="45" customHeight="1" x14ac:dyDescent="0.15">
      <c r="A50" s="53" t="s">
        <v>86</v>
      </c>
      <c r="B50" s="53"/>
      <c r="C50" s="54" t="s">
        <v>87</v>
      </c>
      <c r="D50" s="58"/>
      <c r="E50" s="15"/>
      <c r="F50" s="15"/>
      <c r="G50" s="5"/>
      <c r="H50" s="4"/>
      <c r="I50" s="59">
        <v>63811.82</v>
      </c>
      <c r="J50" s="59">
        <v>97972</v>
      </c>
      <c r="K50" s="59">
        <v>80284.240000000005</v>
      </c>
      <c r="L50" s="60">
        <f t="shared" si="3"/>
        <v>81.946107050994172</v>
      </c>
      <c r="M50" s="20">
        <f t="shared" si="4"/>
        <v>16472.420000000006</v>
      </c>
    </row>
    <row r="51" spans="1:13" s="32" customFormat="1" ht="21" customHeight="1" x14ac:dyDescent="0.15">
      <c r="A51" s="53" t="s">
        <v>88</v>
      </c>
      <c r="B51" s="53"/>
      <c r="C51" s="54" t="s">
        <v>89</v>
      </c>
      <c r="D51" s="20"/>
      <c r="E51" s="15"/>
      <c r="F51" s="15"/>
      <c r="G51" s="5"/>
      <c r="H51" s="61"/>
      <c r="I51" s="6">
        <v>13.75</v>
      </c>
      <c r="J51" s="21"/>
      <c r="K51" s="21"/>
      <c r="L51" s="5"/>
      <c r="M51" s="57">
        <f t="shared" si="4"/>
        <v>-13.75</v>
      </c>
    </row>
    <row r="52" spans="1:13" s="32" customFormat="1" ht="29.85" customHeight="1" x14ac:dyDescent="0.15">
      <c r="A52" s="53" t="s">
        <v>90</v>
      </c>
      <c r="B52" s="53"/>
      <c r="C52" s="54" t="s">
        <v>91</v>
      </c>
      <c r="D52" s="20"/>
      <c r="E52" s="15"/>
      <c r="F52" s="15"/>
      <c r="G52" s="5"/>
      <c r="H52" s="4"/>
      <c r="I52" s="58">
        <v>30248.18</v>
      </c>
      <c r="J52" s="59">
        <v>32028</v>
      </c>
      <c r="K52" s="59">
        <v>32376.7</v>
      </c>
      <c r="L52" s="62">
        <f t="shared" si="3"/>
        <v>101.08873485700012</v>
      </c>
      <c r="M52" s="20">
        <f t="shared" si="4"/>
        <v>2128.5200000000004</v>
      </c>
    </row>
    <row r="53" spans="1:13" s="32" customFormat="1" ht="29.85" customHeight="1" x14ac:dyDescent="0.15">
      <c r="A53" s="63" t="s">
        <v>190</v>
      </c>
      <c r="B53" s="63"/>
      <c r="C53" s="54" t="s">
        <v>191</v>
      </c>
      <c r="D53" s="4"/>
      <c r="E53" s="15"/>
      <c r="F53" s="15"/>
      <c r="G53" s="5"/>
      <c r="H53" s="4"/>
      <c r="I53" s="4">
        <v>52668.98</v>
      </c>
      <c r="J53" s="59"/>
      <c r="K53" s="59"/>
      <c r="L53" s="60"/>
      <c r="M53" s="20">
        <f t="shared" si="4"/>
        <v>-52668.98</v>
      </c>
    </row>
    <row r="54" spans="1:13" s="32" customFormat="1" ht="11.65" customHeight="1" x14ac:dyDescent="0.15">
      <c r="A54" s="48" t="s">
        <v>92</v>
      </c>
      <c r="B54" s="48"/>
      <c r="C54" s="49" t="s">
        <v>93</v>
      </c>
      <c r="D54" s="50">
        <v>1850105.21</v>
      </c>
      <c r="E54" s="50">
        <v>1115990</v>
      </c>
      <c r="F54" s="50">
        <v>946200.25</v>
      </c>
      <c r="G54" s="5">
        <f>F54/E54*100</f>
        <v>84.785728366741637</v>
      </c>
      <c r="H54" s="4">
        <f>F54-D54</f>
        <v>-903904.96</v>
      </c>
      <c r="I54" s="61">
        <v>7393298.9299999997</v>
      </c>
      <c r="J54" s="6">
        <v>538600</v>
      </c>
      <c r="K54" s="6">
        <v>60609286.950000003</v>
      </c>
      <c r="L54" s="5">
        <f t="shared" si="3"/>
        <v>11253.11677497215</v>
      </c>
      <c r="M54" s="57">
        <f t="shared" si="4"/>
        <v>53215988.020000003</v>
      </c>
    </row>
    <row r="55" spans="1:13" s="32" customFormat="1" ht="11.65" customHeight="1" x14ac:dyDescent="0.15">
      <c r="A55" s="53" t="s">
        <v>94</v>
      </c>
      <c r="B55" s="53"/>
      <c r="C55" s="54" t="s">
        <v>95</v>
      </c>
      <c r="D55" s="50">
        <v>154191.15</v>
      </c>
      <c r="E55" s="50">
        <v>222500</v>
      </c>
      <c r="F55" s="50">
        <v>187624.4</v>
      </c>
      <c r="G55" s="55">
        <f t="shared" ref="G55:G60" si="5">F55/E55*100</f>
        <v>84.325573033707869</v>
      </c>
      <c r="H55" s="4">
        <f t="shared" ref="H55:H59" si="6">F55-D55</f>
        <v>33433.25</v>
      </c>
      <c r="I55" s="61"/>
      <c r="J55" s="21"/>
      <c r="K55" s="21"/>
      <c r="L55" s="5"/>
      <c r="M55" s="57"/>
    </row>
    <row r="56" spans="1:13" s="32" customFormat="1" ht="57.75" customHeight="1" x14ac:dyDescent="0.15">
      <c r="A56" s="53" t="s">
        <v>96</v>
      </c>
      <c r="B56" s="53"/>
      <c r="C56" s="54" t="s">
        <v>97</v>
      </c>
      <c r="D56" s="50">
        <v>4855</v>
      </c>
      <c r="E56" s="50">
        <v>2500</v>
      </c>
      <c r="F56" s="50">
        <v>255</v>
      </c>
      <c r="G56" s="55">
        <f t="shared" si="5"/>
        <v>10.199999999999999</v>
      </c>
      <c r="H56" s="4">
        <f t="shared" si="6"/>
        <v>-4600</v>
      </c>
      <c r="I56" s="61"/>
      <c r="J56" s="6"/>
      <c r="K56" s="6"/>
      <c r="L56" s="5"/>
      <c r="M56" s="57"/>
    </row>
    <row r="57" spans="1:13" s="32" customFormat="1" ht="29.85" customHeight="1" x14ac:dyDescent="0.15">
      <c r="A57" s="53" t="s">
        <v>98</v>
      </c>
      <c r="B57" s="53"/>
      <c r="C57" s="54" t="s">
        <v>99</v>
      </c>
      <c r="D57" s="50">
        <v>4855</v>
      </c>
      <c r="E57" s="50">
        <v>2500</v>
      </c>
      <c r="F57" s="50">
        <v>255</v>
      </c>
      <c r="G57" s="55">
        <f t="shared" si="5"/>
        <v>10.199999999999999</v>
      </c>
      <c r="H57" s="4">
        <f t="shared" si="6"/>
        <v>-4600</v>
      </c>
      <c r="I57" s="20"/>
      <c r="J57" s="58"/>
      <c r="K57" s="58"/>
      <c r="L57" s="62"/>
      <c r="M57" s="20"/>
    </row>
    <row r="58" spans="1:13" s="32" customFormat="1" ht="11.65" customHeight="1" x14ac:dyDescent="0.15">
      <c r="A58" s="53" t="s">
        <v>100</v>
      </c>
      <c r="B58" s="53"/>
      <c r="C58" s="54" t="s">
        <v>101</v>
      </c>
      <c r="D58" s="50">
        <v>149336.15</v>
      </c>
      <c r="E58" s="50">
        <v>220000</v>
      </c>
      <c r="F58" s="50">
        <v>187369.4</v>
      </c>
      <c r="G58" s="55">
        <f t="shared" si="5"/>
        <v>85.167909090909092</v>
      </c>
      <c r="H58" s="4">
        <f t="shared" si="6"/>
        <v>38033.25</v>
      </c>
      <c r="I58" s="20"/>
      <c r="J58" s="20"/>
      <c r="K58" s="20"/>
      <c r="L58" s="52"/>
      <c r="M58" s="20"/>
    </row>
    <row r="59" spans="1:13" s="32" customFormat="1" ht="11.65" customHeight="1" x14ac:dyDescent="0.15">
      <c r="A59" s="53" t="s">
        <v>102</v>
      </c>
      <c r="B59" s="53"/>
      <c r="C59" s="54" t="s">
        <v>103</v>
      </c>
      <c r="D59" s="50">
        <v>16475.150000000001</v>
      </c>
      <c r="E59" s="50">
        <v>200000</v>
      </c>
      <c r="F59" s="50">
        <v>177369.4</v>
      </c>
      <c r="G59" s="55">
        <f t="shared" si="5"/>
        <v>88.684699999999992</v>
      </c>
      <c r="H59" s="4">
        <f t="shared" si="6"/>
        <v>160894.25</v>
      </c>
      <c r="I59" s="20"/>
      <c r="J59" s="20"/>
      <c r="K59" s="20"/>
      <c r="L59" s="52"/>
      <c r="M59" s="20"/>
    </row>
    <row r="60" spans="1:13" s="32" customFormat="1" ht="29.85" customHeight="1" x14ac:dyDescent="0.15">
      <c r="A60" s="53" t="s">
        <v>104</v>
      </c>
      <c r="B60" s="53"/>
      <c r="C60" s="54" t="s">
        <v>105</v>
      </c>
      <c r="D60" s="50">
        <v>47550</v>
      </c>
      <c r="E60" s="64">
        <v>20000</v>
      </c>
      <c r="F60" s="64">
        <v>10000</v>
      </c>
      <c r="G60" s="60">
        <f t="shared" si="5"/>
        <v>50</v>
      </c>
      <c r="H60" s="4">
        <f>F60-D60</f>
        <v>-37550</v>
      </c>
      <c r="I60" s="20"/>
      <c r="J60" s="20"/>
      <c r="K60" s="20"/>
      <c r="L60" s="52"/>
      <c r="M60" s="20"/>
    </row>
    <row r="61" spans="1:13" s="32" customFormat="1" ht="11.65" customHeight="1" x14ac:dyDescent="0.15">
      <c r="A61" s="53" t="s">
        <v>106</v>
      </c>
      <c r="B61" s="53"/>
      <c r="C61" s="56" t="s">
        <v>107</v>
      </c>
      <c r="D61" s="65">
        <v>85311</v>
      </c>
      <c r="E61" s="21"/>
      <c r="F61" s="21"/>
      <c r="G61" s="5"/>
      <c r="H61" s="57">
        <f>F61-D61</f>
        <v>-85311</v>
      </c>
      <c r="I61" s="20"/>
      <c r="J61" s="20"/>
      <c r="K61" s="20"/>
      <c r="L61" s="52"/>
      <c r="M61" s="20"/>
    </row>
    <row r="62" spans="1:13" s="32" customFormat="1" ht="21" customHeight="1" x14ac:dyDescent="0.15">
      <c r="A62" s="53" t="s">
        <v>108</v>
      </c>
      <c r="B62" s="53"/>
      <c r="C62" s="56" t="s">
        <v>109</v>
      </c>
      <c r="D62" s="65"/>
      <c r="E62" s="21"/>
      <c r="F62" s="21"/>
      <c r="G62" s="5"/>
      <c r="H62" s="57"/>
      <c r="I62" s="20"/>
      <c r="J62" s="20"/>
      <c r="K62" s="20"/>
      <c r="L62" s="52"/>
      <c r="M62" s="20"/>
    </row>
    <row r="63" spans="1:13" s="32" customFormat="1" ht="21" customHeight="1" x14ac:dyDescent="0.15">
      <c r="A63" s="53" t="s">
        <v>110</v>
      </c>
      <c r="B63" s="53"/>
      <c r="C63" s="54" t="s">
        <v>111</v>
      </c>
      <c r="D63" s="50">
        <v>752712.02</v>
      </c>
      <c r="E63" s="64">
        <v>93490</v>
      </c>
      <c r="F63" s="64">
        <v>56689.78</v>
      </c>
      <c r="G63" s="62">
        <f>F67/E67*100</f>
        <v>130.94555873925501</v>
      </c>
      <c r="H63" s="4">
        <f t="shared" ref="H63:H77" si="7">F63-D63</f>
        <v>-696022.24</v>
      </c>
      <c r="I63" s="20"/>
      <c r="J63" s="20"/>
      <c r="K63" s="20"/>
      <c r="L63" s="52"/>
      <c r="M63" s="20"/>
    </row>
    <row r="64" spans="1:13" s="32" customFormat="1" ht="11.65" customHeight="1" x14ac:dyDescent="0.15">
      <c r="A64" s="53" t="s">
        <v>112</v>
      </c>
      <c r="B64" s="53"/>
      <c r="C64" s="54" t="s">
        <v>113</v>
      </c>
      <c r="D64" s="50">
        <v>365173.98</v>
      </c>
      <c r="E64" s="64">
        <v>82198</v>
      </c>
      <c r="F64" s="64">
        <v>54719.66</v>
      </c>
      <c r="G64" s="55">
        <f>F74/E74*100</f>
        <v>100</v>
      </c>
      <c r="H64" s="4">
        <f t="shared" si="7"/>
        <v>-310454.31999999995</v>
      </c>
      <c r="I64" s="20"/>
      <c r="J64" s="20"/>
      <c r="K64" s="20"/>
      <c r="L64" s="52"/>
      <c r="M64" s="20"/>
    </row>
    <row r="65" spans="1:13" s="32" customFormat="1" ht="29.85" customHeight="1" x14ac:dyDescent="0.15">
      <c r="A65" s="53" t="s">
        <v>114</v>
      </c>
      <c r="B65" s="53"/>
      <c r="C65" s="54" t="s">
        <v>115</v>
      </c>
      <c r="D65" s="50">
        <v>44760</v>
      </c>
      <c r="E65" s="64">
        <v>36000</v>
      </c>
      <c r="F65" s="64">
        <v>14020</v>
      </c>
      <c r="G65" s="55">
        <f>F75/E75*100</f>
        <v>87.735758749999988</v>
      </c>
      <c r="H65" s="4">
        <f t="shared" si="7"/>
        <v>-30740</v>
      </c>
      <c r="I65" s="20"/>
      <c r="J65" s="20"/>
      <c r="K65" s="20"/>
      <c r="L65" s="52"/>
      <c r="M65" s="20"/>
    </row>
    <row r="66" spans="1:13" s="32" customFormat="1" ht="11.65" customHeight="1" x14ac:dyDescent="0.15">
      <c r="A66" s="53" t="s">
        <v>116</v>
      </c>
      <c r="B66" s="53"/>
      <c r="C66" s="54" t="s">
        <v>117</v>
      </c>
      <c r="D66" s="50">
        <v>300303.98</v>
      </c>
      <c r="E66" s="64">
        <v>42708</v>
      </c>
      <c r="F66" s="64">
        <v>36129.660000000003</v>
      </c>
      <c r="G66" s="55">
        <f>F74/E74*100</f>
        <v>100</v>
      </c>
      <c r="H66" s="4">
        <f t="shared" si="7"/>
        <v>-264174.31999999995</v>
      </c>
      <c r="I66" s="20"/>
      <c r="J66" s="20"/>
      <c r="K66" s="20"/>
      <c r="L66" s="52"/>
      <c r="M66" s="20"/>
    </row>
    <row r="67" spans="1:13" s="32" customFormat="1" ht="21" customHeight="1" x14ac:dyDescent="0.15">
      <c r="A67" s="53" t="s">
        <v>118</v>
      </c>
      <c r="B67" s="53"/>
      <c r="C67" s="54" t="s">
        <v>119</v>
      </c>
      <c r="D67" s="65">
        <v>20110</v>
      </c>
      <c r="E67" s="66">
        <v>3490</v>
      </c>
      <c r="F67" s="66">
        <v>4570</v>
      </c>
      <c r="G67" s="67">
        <f>F75/E75*100</f>
        <v>87.735758749999988</v>
      </c>
      <c r="H67" s="4">
        <f t="shared" si="7"/>
        <v>-15540</v>
      </c>
      <c r="I67" s="20"/>
      <c r="J67" s="20"/>
      <c r="K67" s="20"/>
      <c r="L67" s="52"/>
      <c r="M67" s="20"/>
    </row>
    <row r="68" spans="1:13" s="32" customFormat="1" ht="21" customHeight="1" x14ac:dyDescent="0.15">
      <c r="A68" s="53" t="s">
        <v>120</v>
      </c>
      <c r="B68" s="53"/>
      <c r="C68" s="56" t="s">
        <v>121</v>
      </c>
      <c r="D68" s="65">
        <v>372274.26</v>
      </c>
      <c r="E68" s="21"/>
      <c r="F68" s="21"/>
      <c r="G68" s="67"/>
      <c r="H68" s="4">
        <f t="shared" si="7"/>
        <v>-372274.26</v>
      </c>
      <c r="I68" s="57"/>
      <c r="J68" s="20"/>
      <c r="K68" s="20"/>
      <c r="L68" s="52"/>
      <c r="M68" s="20"/>
    </row>
    <row r="69" spans="1:13" s="32" customFormat="1" ht="29.85" customHeight="1" x14ac:dyDescent="0.15">
      <c r="A69" s="53" t="s">
        <v>122</v>
      </c>
      <c r="B69" s="53"/>
      <c r="C69" s="56" t="s">
        <v>123</v>
      </c>
      <c r="D69" s="65">
        <v>372274.26</v>
      </c>
      <c r="E69" s="21"/>
      <c r="F69" s="21"/>
      <c r="G69" s="67"/>
      <c r="H69" s="4">
        <f t="shared" si="7"/>
        <v>-372274.26</v>
      </c>
      <c r="I69" s="57"/>
      <c r="J69" s="20"/>
      <c r="K69" s="20"/>
      <c r="L69" s="52"/>
      <c r="M69" s="20"/>
    </row>
    <row r="70" spans="1:13" s="32" customFormat="1" ht="11.65" customHeight="1" x14ac:dyDescent="0.15">
      <c r="A70" s="53" t="s">
        <v>124</v>
      </c>
      <c r="B70" s="53"/>
      <c r="C70" s="54" t="s">
        <v>125</v>
      </c>
      <c r="D70" s="65">
        <v>15263.78</v>
      </c>
      <c r="E70" s="66">
        <v>10000</v>
      </c>
      <c r="F70" s="66">
        <v>678.12</v>
      </c>
      <c r="G70" s="67">
        <f>F70/E70*100</f>
        <v>6.7812000000000001</v>
      </c>
      <c r="H70" s="4">
        <f t="shared" si="7"/>
        <v>-14585.66</v>
      </c>
      <c r="I70" s="20"/>
      <c r="J70" s="20"/>
      <c r="K70" s="20"/>
      <c r="L70" s="52"/>
      <c r="M70" s="20"/>
    </row>
    <row r="71" spans="1:13" s="32" customFormat="1" ht="29.85" customHeight="1" x14ac:dyDescent="0.15">
      <c r="A71" s="53" t="s">
        <v>126</v>
      </c>
      <c r="B71" s="53"/>
      <c r="C71" s="54" t="s">
        <v>127</v>
      </c>
      <c r="D71" s="65">
        <v>13017.13</v>
      </c>
      <c r="E71" s="66">
        <v>10000</v>
      </c>
      <c r="F71" s="66">
        <v>678.12</v>
      </c>
      <c r="G71" s="67">
        <f t="shared" ref="G71:G77" si="8">F71/E71*100</f>
        <v>6.7812000000000001</v>
      </c>
      <c r="H71" s="4">
        <f t="shared" si="7"/>
        <v>-12339.009999999998</v>
      </c>
      <c r="I71" s="20"/>
      <c r="J71" s="20"/>
      <c r="K71" s="20"/>
      <c r="L71" s="52"/>
      <c r="M71" s="20"/>
    </row>
    <row r="72" spans="1:13" s="32" customFormat="1" ht="11.65" customHeight="1" x14ac:dyDescent="0.15">
      <c r="A72" s="68" t="s">
        <v>128</v>
      </c>
      <c r="B72" s="69"/>
      <c r="C72" s="56" t="s">
        <v>129</v>
      </c>
      <c r="D72" s="65">
        <v>2.65</v>
      </c>
      <c r="E72" s="66"/>
      <c r="F72" s="66"/>
      <c r="G72" s="67"/>
      <c r="H72" s="4">
        <f t="shared" si="7"/>
        <v>-2.65</v>
      </c>
      <c r="I72" s="57"/>
      <c r="J72" s="20"/>
      <c r="K72" s="20"/>
      <c r="L72" s="52"/>
      <c r="M72" s="20"/>
    </row>
    <row r="73" spans="1:13" s="32" customFormat="1" ht="21" customHeight="1" x14ac:dyDescent="0.15">
      <c r="A73" s="53" t="s">
        <v>130</v>
      </c>
      <c r="B73" s="53"/>
      <c r="C73" s="56" t="s">
        <v>131</v>
      </c>
      <c r="D73" s="65">
        <v>2244</v>
      </c>
      <c r="E73" s="66"/>
      <c r="F73" s="66"/>
      <c r="G73" s="67"/>
      <c r="H73" s="4">
        <f t="shared" si="7"/>
        <v>-2244</v>
      </c>
      <c r="I73" s="57"/>
      <c r="J73" s="20"/>
      <c r="K73" s="20"/>
      <c r="L73" s="52"/>
      <c r="M73" s="20"/>
    </row>
    <row r="74" spans="1:13" s="32" customFormat="1" ht="51" customHeight="1" x14ac:dyDescent="0.15">
      <c r="A74" s="53" t="s">
        <v>224</v>
      </c>
      <c r="B74" s="53"/>
      <c r="C74" s="56" t="s">
        <v>225</v>
      </c>
      <c r="D74" s="50"/>
      <c r="E74" s="66">
        <v>1292</v>
      </c>
      <c r="F74" s="66">
        <v>1292</v>
      </c>
      <c r="G74" s="60">
        <f t="shared" si="8"/>
        <v>100</v>
      </c>
      <c r="H74" s="4">
        <f t="shared" si="7"/>
        <v>1292</v>
      </c>
      <c r="I74" s="57"/>
      <c r="J74" s="4"/>
      <c r="K74" s="4"/>
      <c r="L74" s="55"/>
      <c r="M74" s="4"/>
    </row>
    <row r="75" spans="1:13" s="32" customFormat="1" ht="11.65" customHeight="1" x14ac:dyDescent="0.15">
      <c r="A75" s="53" t="s">
        <v>132</v>
      </c>
      <c r="B75" s="53"/>
      <c r="C75" s="54" t="s">
        <v>133</v>
      </c>
      <c r="D75" s="50">
        <v>943202.04</v>
      </c>
      <c r="E75" s="66">
        <v>800000</v>
      </c>
      <c r="F75" s="66">
        <v>701886.07</v>
      </c>
      <c r="G75" s="60">
        <f t="shared" si="8"/>
        <v>87.735758749999988</v>
      </c>
      <c r="H75" s="4">
        <f t="shared" si="7"/>
        <v>-241315.97000000009</v>
      </c>
      <c r="I75" s="4">
        <v>5026</v>
      </c>
      <c r="J75" s="4"/>
      <c r="K75" s="4"/>
      <c r="L75" s="52"/>
      <c r="M75" s="20">
        <f>K75-I75</f>
        <v>-5026</v>
      </c>
    </row>
    <row r="76" spans="1:13" s="32" customFormat="1" ht="11.65" customHeight="1" x14ac:dyDescent="0.15">
      <c r="A76" s="53" t="s">
        <v>100</v>
      </c>
      <c r="B76" s="53"/>
      <c r="C76" s="54" t="s">
        <v>134</v>
      </c>
      <c r="D76" s="50">
        <v>943202.04</v>
      </c>
      <c r="E76" s="66">
        <v>800000</v>
      </c>
      <c r="F76" s="66">
        <v>701886.07</v>
      </c>
      <c r="G76" s="60">
        <f t="shared" si="8"/>
        <v>87.735758749999988</v>
      </c>
      <c r="H76" s="4">
        <f t="shared" si="7"/>
        <v>-241315.97000000009</v>
      </c>
      <c r="I76" s="4">
        <v>5026</v>
      </c>
      <c r="J76" s="4"/>
      <c r="K76" s="4"/>
      <c r="L76" s="52"/>
      <c r="M76" s="20">
        <f t="shared" ref="M76:M87" si="9">K76-I76</f>
        <v>-5026</v>
      </c>
    </row>
    <row r="77" spans="1:13" s="32" customFormat="1" ht="11.65" customHeight="1" x14ac:dyDescent="0.15">
      <c r="A77" s="53" t="s">
        <v>100</v>
      </c>
      <c r="B77" s="53"/>
      <c r="C77" s="54" t="s">
        <v>135</v>
      </c>
      <c r="D77" s="50">
        <v>943202.04</v>
      </c>
      <c r="E77" s="66">
        <v>800000</v>
      </c>
      <c r="F77" s="66">
        <v>701886.07</v>
      </c>
      <c r="G77" s="60">
        <f t="shared" si="8"/>
        <v>87.735758749999988</v>
      </c>
      <c r="H77" s="4">
        <f t="shared" si="7"/>
        <v>-241315.97000000009</v>
      </c>
      <c r="I77" s="4" t="s">
        <v>0</v>
      </c>
      <c r="J77" s="4"/>
      <c r="K77" s="4"/>
      <c r="L77" s="52"/>
      <c r="M77" s="20"/>
    </row>
    <row r="78" spans="1:13" s="32" customFormat="1" ht="29.85" customHeight="1" x14ac:dyDescent="0.15">
      <c r="A78" s="53" t="s">
        <v>136</v>
      </c>
      <c r="B78" s="53"/>
      <c r="C78" s="54" t="s">
        <v>137</v>
      </c>
      <c r="D78" s="50"/>
      <c r="E78" s="17"/>
      <c r="F78" s="17"/>
      <c r="G78" s="55"/>
      <c r="H78" s="4"/>
      <c r="I78" s="4">
        <v>5026</v>
      </c>
      <c r="J78" s="4"/>
      <c r="K78" s="4"/>
      <c r="L78" s="52"/>
      <c r="M78" s="20">
        <f t="shared" si="9"/>
        <v>-5026</v>
      </c>
    </row>
    <row r="79" spans="1:13" s="32" customFormat="1" ht="11.65" customHeight="1" x14ac:dyDescent="0.15">
      <c r="A79" s="68" t="s">
        <v>138</v>
      </c>
      <c r="B79" s="69"/>
      <c r="C79" s="54" t="s">
        <v>139</v>
      </c>
      <c r="D79" s="50"/>
      <c r="E79" s="18"/>
      <c r="F79" s="18"/>
      <c r="G79" s="55"/>
      <c r="H79" s="4"/>
      <c r="I79" s="4">
        <v>7388272.9299999997</v>
      </c>
      <c r="J79" s="4">
        <v>538600</v>
      </c>
      <c r="K79" s="4">
        <v>60609286.950000003</v>
      </c>
      <c r="L79" s="4">
        <f>K79/J79*100</f>
        <v>11253.11677497215</v>
      </c>
      <c r="M79" s="20">
        <f t="shared" si="9"/>
        <v>53221014.020000003</v>
      </c>
    </row>
    <row r="80" spans="1:13" s="32" customFormat="1" ht="21" customHeight="1" x14ac:dyDescent="0.15">
      <c r="A80" s="68" t="s">
        <v>140</v>
      </c>
      <c r="B80" s="69"/>
      <c r="C80" s="54" t="s">
        <v>141</v>
      </c>
      <c r="D80" s="50"/>
      <c r="E80" s="19"/>
      <c r="F80" s="19"/>
      <c r="G80" s="55"/>
      <c r="H80" s="4"/>
      <c r="I80" s="4">
        <v>936872.42</v>
      </c>
      <c r="J80" s="4">
        <v>538600</v>
      </c>
      <c r="K80" s="4">
        <v>700216.38</v>
      </c>
      <c r="L80" s="4">
        <f t="shared" ref="L80:L81" si="10">K80/J80*100</f>
        <v>130.00675454883032</v>
      </c>
      <c r="M80" s="20">
        <f t="shared" si="9"/>
        <v>-236656.04000000004</v>
      </c>
    </row>
    <row r="81" spans="1:13" s="32" customFormat="1" ht="11.65" customHeight="1" x14ac:dyDescent="0.15">
      <c r="A81" s="68" t="s">
        <v>142</v>
      </c>
      <c r="B81" s="69"/>
      <c r="C81" s="54" t="s">
        <v>143</v>
      </c>
      <c r="D81" s="50"/>
      <c r="E81" s="19"/>
      <c r="F81" s="19"/>
      <c r="G81" s="55"/>
      <c r="H81" s="4"/>
      <c r="I81" s="4">
        <v>6451400.5099999998</v>
      </c>
      <c r="J81" s="4">
        <v>538600</v>
      </c>
      <c r="K81" s="4">
        <v>59909070.57</v>
      </c>
      <c r="L81" s="4">
        <f t="shared" si="10"/>
        <v>11123.110020423321</v>
      </c>
      <c r="M81" s="20">
        <f t="shared" si="9"/>
        <v>53457670.060000002</v>
      </c>
    </row>
    <row r="82" spans="1:13" s="32" customFormat="1" ht="11.65" customHeight="1" x14ac:dyDescent="0.15">
      <c r="A82" s="70" t="s">
        <v>144</v>
      </c>
      <c r="B82" s="71"/>
      <c r="C82" s="49" t="s">
        <v>145</v>
      </c>
      <c r="D82" s="50">
        <v>1018.04</v>
      </c>
      <c r="E82" s="20"/>
      <c r="F82" s="20"/>
      <c r="G82" s="55"/>
      <c r="H82" s="4">
        <f>F82-D82</f>
        <v>-1018.04</v>
      </c>
      <c r="I82" s="4">
        <v>41275</v>
      </c>
      <c r="J82" s="4"/>
      <c r="K82" s="15"/>
      <c r="L82" s="52"/>
      <c r="M82" s="20">
        <f t="shared" si="9"/>
        <v>-41275</v>
      </c>
    </row>
    <row r="83" spans="1:13" s="32" customFormat="1" ht="11.65" customHeight="1" x14ac:dyDescent="0.15">
      <c r="A83" s="68" t="s">
        <v>146</v>
      </c>
      <c r="B83" s="69"/>
      <c r="C83" s="54" t="s">
        <v>147</v>
      </c>
      <c r="D83" s="50">
        <v>1018.04</v>
      </c>
      <c r="E83" s="4"/>
      <c r="F83" s="4"/>
      <c r="G83" s="55"/>
      <c r="H83" s="4">
        <f t="shared" ref="H83:H96" si="11">F83-D83</f>
        <v>-1018.04</v>
      </c>
      <c r="I83" s="4">
        <v>41275</v>
      </c>
      <c r="J83" s="4"/>
      <c r="K83" s="15"/>
      <c r="L83" s="52"/>
      <c r="M83" s="20">
        <f t="shared" si="9"/>
        <v>-41275</v>
      </c>
    </row>
    <row r="84" spans="1:13" s="32" customFormat="1" ht="48.75" customHeight="1" x14ac:dyDescent="0.15">
      <c r="A84" s="53" t="s">
        <v>148</v>
      </c>
      <c r="B84" s="53"/>
      <c r="C84" s="54" t="s">
        <v>149</v>
      </c>
      <c r="D84" s="50">
        <v>1000</v>
      </c>
      <c r="E84" s="4"/>
      <c r="F84" s="4"/>
      <c r="G84" s="55"/>
      <c r="H84" s="4">
        <f t="shared" si="11"/>
        <v>-1000</v>
      </c>
      <c r="I84" s="20"/>
      <c r="J84" s="20"/>
      <c r="K84" s="16"/>
      <c r="L84" s="52"/>
      <c r="M84" s="20"/>
    </row>
    <row r="85" spans="1:13" s="32" customFormat="1" ht="52.5" customHeight="1" x14ac:dyDescent="0.15">
      <c r="A85" s="53" t="s">
        <v>150</v>
      </c>
      <c r="B85" s="53"/>
      <c r="C85" s="54" t="s">
        <v>151</v>
      </c>
      <c r="D85" s="50">
        <v>1000</v>
      </c>
      <c r="E85" s="4"/>
      <c r="F85" s="4"/>
      <c r="G85" s="55"/>
      <c r="H85" s="4">
        <f t="shared" si="11"/>
        <v>-1000</v>
      </c>
      <c r="I85" s="20"/>
      <c r="J85" s="20"/>
      <c r="K85" s="15"/>
      <c r="L85" s="52"/>
      <c r="M85" s="20"/>
    </row>
    <row r="86" spans="1:13" s="32" customFormat="1" ht="21" customHeight="1" x14ac:dyDescent="0.15">
      <c r="A86" s="53" t="s">
        <v>152</v>
      </c>
      <c r="B86" s="53"/>
      <c r="C86" s="54" t="s">
        <v>153</v>
      </c>
      <c r="D86" s="50">
        <v>18.04</v>
      </c>
      <c r="E86" s="4"/>
      <c r="F86" s="4"/>
      <c r="G86" s="55"/>
      <c r="H86" s="4">
        <f t="shared" si="11"/>
        <v>-18.04</v>
      </c>
      <c r="I86" s="20"/>
      <c r="J86" s="20"/>
      <c r="K86" s="15"/>
      <c r="L86" s="52"/>
      <c r="M86" s="20"/>
    </row>
    <row r="87" spans="1:13" s="32" customFormat="1" ht="21" customHeight="1" x14ac:dyDescent="0.15">
      <c r="A87" s="53" t="s">
        <v>154</v>
      </c>
      <c r="B87" s="53"/>
      <c r="C87" s="54" t="s">
        <v>155</v>
      </c>
      <c r="D87" s="50"/>
      <c r="E87" s="20"/>
      <c r="F87" s="20"/>
      <c r="G87" s="55"/>
      <c r="H87" s="4"/>
      <c r="I87" s="4">
        <v>41275</v>
      </c>
      <c r="J87" s="4"/>
      <c r="K87" s="4"/>
      <c r="L87" s="52"/>
      <c r="M87" s="20">
        <f t="shared" si="9"/>
        <v>-41275</v>
      </c>
    </row>
    <row r="88" spans="1:13" s="32" customFormat="1" ht="11.65" customHeight="1" x14ac:dyDescent="0.15">
      <c r="A88" s="53" t="s">
        <v>156</v>
      </c>
      <c r="B88" s="53"/>
      <c r="C88" s="54" t="s">
        <v>157</v>
      </c>
      <c r="D88" s="50"/>
      <c r="E88" s="20"/>
      <c r="F88" s="20"/>
      <c r="G88" s="55"/>
      <c r="H88" s="4"/>
      <c r="I88" s="4" t="s">
        <v>0</v>
      </c>
      <c r="J88" s="4"/>
      <c r="K88" s="4"/>
      <c r="L88" s="52"/>
      <c r="M88" s="20"/>
    </row>
    <row r="89" spans="1:13" s="32" customFormat="1" ht="11.65" customHeight="1" x14ac:dyDescent="0.15">
      <c r="A89" s="53" t="s">
        <v>158</v>
      </c>
      <c r="B89" s="53"/>
      <c r="C89" s="54" t="s">
        <v>159</v>
      </c>
      <c r="D89" s="50"/>
      <c r="E89" s="20"/>
      <c r="F89" s="20"/>
      <c r="G89" s="55"/>
      <c r="H89" s="4"/>
      <c r="I89" s="4" t="s">
        <v>0</v>
      </c>
      <c r="J89" s="4"/>
      <c r="K89" s="4"/>
      <c r="L89" s="52"/>
      <c r="M89" s="20"/>
    </row>
    <row r="90" spans="1:13" s="32" customFormat="1" ht="38.85" customHeight="1" x14ac:dyDescent="0.15">
      <c r="A90" s="53" t="s">
        <v>160</v>
      </c>
      <c r="B90" s="53"/>
      <c r="C90" s="54" t="s">
        <v>161</v>
      </c>
      <c r="D90" s="50"/>
      <c r="E90" s="20"/>
      <c r="F90" s="20"/>
      <c r="G90" s="55"/>
      <c r="H90" s="4"/>
      <c r="I90" s="4" t="s">
        <v>0</v>
      </c>
      <c r="J90" s="4"/>
      <c r="K90" s="4"/>
      <c r="L90" s="52"/>
      <c r="M90" s="20"/>
    </row>
    <row r="91" spans="1:13" s="32" customFormat="1" ht="11.65" customHeight="1" x14ac:dyDescent="0.15">
      <c r="A91" s="48" t="s">
        <v>162</v>
      </c>
      <c r="B91" s="48"/>
      <c r="C91" s="49" t="s">
        <v>163</v>
      </c>
      <c r="D91" s="50">
        <v>163274100</v>
      </c>
      <c r="E91" s="50">
        <v>258100300</v>
      </c>
      <c r="F91" s="50">
        <v>203373600</v>
      </c>
      <c r="G91" s="55">
        <f t="shared" ref="G91:G96" si="12">F91/E91*100</f>
        <v>78.796343901963695</v>
      </c>
      <c r="H91" s="4">
        <f t="shared" si="11"/>
        <v>40099500</v>
      </c>
      <c r="I91" s="4" t="s">
        <v>0</v>
      </c>
      <c r="J91" s="4">
        <v>228176</v>
      </c>
      <c r="K91" s="4"/>
      <c r="L91" s="52"/>
      <c r="M91" s="20"/>
    </row>
    <row r="92" spans="1:13" s="32" customFormat="1" ht="11.65" customHeight="1" x14ac:dyDescent="0.15">
      <c r="A92" s="53" t="s">
        <v>164</v>
      </c>
      <c r="B92" s="53"/>
      <c r="C92" s="54" t="s">
        <v>165</v>
      </c>
      <c r="D92" s="50">
        <v>163274100</v>
      </c>
      <c r="E92" s="50">
        <v>258100300</v>
      </c>
      <c r="F92" s="50">
        <v>203373600</v>
      </c>
      <c r="G92" s="55">
        <f t="shared" si="12"/>
        <v>78.796343901963695</v>
      </c>
      <c r="H92" s="4">
        <f t="shared" si="11"/>
        <v>40099500</v>
      </c>
      <c r="I92" s="4" t="s">
        <v>0</v>
      </c>
      <c r="J92" s="4">
        <v>228176</v>
      </c>
      <c r="K92" s="4"/>
      <c r="L92" s="52"/>
      <c r="M92" s="20"/>
    </row>
    <row r="93" spans="1:13" s="32" customFormat="1" ht="11.65" customHeight="1" x14ac:dyDescent="0.15">
      <c r="A93" s="53" t="s">
        <v>166</v>
      </c>
      <c r="B93" s="53"/>
      <c r="C93" s="54" t="s">
        <v>167</v>
      </c>
      <c r="D93" s="50">
        <v>69270300</v>
      </c>
      <c r="E93" s="50">
        <v>158061600</v>
      </c>
      <c r="F93" s="50">
        <v>126584600</v>
      </c>
      <c r="G93" s="55">
        <f t="shared" si="12"/>
        <v>80.085612191702467</v>
      </c>
      <c r="H93" s="4">
        <f t="shared" si="11"/>
        <v>57314300</v>
      </c>
      <c r="I93" s="4" t="s">
        <v>0</v>
      </c>
      <c r="J93" s="4"/>
      <c r="K93" s="4"/>
      <c r="L93" s="52"/>
      <c r="M93" s="20"/>
    </row>
    <row r="94" spans="1:13" s="32" customFormat="1" ht="11.65" customHeight="1" x14ac:dyDescent="0.15">
      <c r="A94" s="53" t="s">
        <v>168</v>
      </c>
      <c r="B94" s="53"/>
      <c r="C94" s="54" t="s">
        <v>169</v>
      </c>
      <c r="D94" s="50">
        <v>69270300</v>
      </c>
      <c r="E94" s="50">
        <v>125908600</v>
      </c>
      <c r="F94" s="50">
        <v>94431600</v>
      </c>
      <c r="G94" s="55">
        <f t="shared" si="12"/>
        <v>75.000119134038499</v>
      </c>
      <c r="H94" s="4">
        <f t="shared" si="11"/>
        <v>25161300</v>
      </c>
      <c r="I94" s="4" t="s">
        <v>0</v>
      </c>
      <c r="J94" s="4"/>
      <c r="K94" s="4"/>
      <c r="L94" s="52"/>
      <c r="M94" s="20"/>
    </row>
    <row r="95" spans="1:13" s="32" customFormat="1" ht="61.15" customHeight="1" x14ac:dyDescent="0.15">
      <c r="A95" s="53" t="s">
        <v>226</v>
      </c>
      <c r="B95" s="53"/>
      <c r="C95" s="72" t="s">
        <v>227</v>
      </c>
      <c r="D95" s="50"/>
      <c r="E95" s="50">
        <v>32153000</v>
      </c>
      <c r="F95" s="50">
        <v>32153000</v>
      </c>
      <c r="G95" s="55">
        <f t="shared" si="12"/>
        <v>100</v>
      </c>
      <c r="H95" s="4">
        <f t="shared" si="11"/>
        <v>32153000</v>
      </c>
      <c r="I95" s="4"/>
      <c r="J95" s="4"/>
      <c r="K95" s="4"/>
      <c r="L95" s="55"/>
      <c r="M95" s="4" t="s">
        <v>230</v>
      </c>
    </row>
    <row r="96" spans="1:13" s="32" customFormat="1" ht="11.65" customHeight="1" x14ac:dyDescent="0.15">
      <c r="A96" s="53" t="s">
        <v>170</v>
      </c>
      <c r="B96" s="53"/>
      <c r="C96" s="54" t="s">
        <v>171</v>
      </c>
      <c r="D96" s="50">
        <v>94003800</v>
      </c>
      <c r="E96" s="50">
        <v>100038700</v>
      </c>
      <c r="F96" s="50">
        <v>76789000</v>
      </c>
      <c r="G96" s="55">
        <f t="shared" si="12"/>
        <v>76.759294153162728</v>
      </c>
      <c r="H96" s="4">
        <f t="shared" si="11"/>
        <v>-17214800</v>
      </c>
      <c r="I96" s="4" t="s">
        <v>0</v>
      </c>
      <c r="J96" s="4">
        <v>228176</v>
      </c>
      <c r="K96" s="4"/>
      <c r="L96" s="52"/>
      <c r="M96" s="20"/>
    </row>
    <row r="97" spans="1:13" s="32" customFormat="1" ht="35.25" customHeight="1" x14ac:dyDescent="0.15">
      <c r="A97" s="53" t="s">
        <v>172</v>
      </c>
      <c r="B97" s="53"/>
      <c r="C97" s="54" t="s">
        <v>173</v>
      </c>
      <c r="D97" s="50"/>
      <c r="E97" s="50" t="s">
        <v>0</v>
      </c>
      <c r="F97" s="50" t="s">
        <v>0</v>
      </c>
      <c r="G97" s="55"/>
      <c r="H97" s="4"/>
      <c r="I97" s="4" t="s">
        <v>0</v>
      </c>
      <c r="J97" s="4">
        <v>228176</v>
      </c>
      <c r="K97" s="4"/>
      <c r="L97" s="52"/>
      <c r="M97" s="20"/>
    </row>
    <row r="98" spans="1:13" s="32" customFormat="1" ht="11.65" customHeight="1" x14ac:dyDescent="0.15">
      <c r="A98" s="53" t="s">
        <v>174</v>
      </c>
      <c r="B98" s="53"/>
      <c r="C98" s="54" t="s">
        <v>175</v>
      </c>
      <c r="D98" s="50">
        <v>94003800</v>
      </c>
      <c r="E98" s="50">
        <v>100038700</v>
      </c>
      <c r="F98" s="50">
        <v>76789000</v>
      </c>
      <c r="G98" s="55">
        <f t="shared" ref="G98:G123" si="13">F98/E98*100</f>
        <v>76.759294153162728</v>
      </c>
      <c r="H98" s="4">
        <f t="shared" ref="H98:H123" si="14">F98-D98</f>
        <v>-17214800</v>
      </c>
      <c r="I98" s="20"/>
      <c r="J98" s="20"/>
      <c r="K98" s="20"/>
      <c r="L98" s="52"/>
      <c r="M98" s="20"/>
    </row>
    <row r="99" spans="1:13" s="32" customFormat="1" ht="24" customHeight="1" x14ac:dyDescent="0.15">
      <c r="A99" s="63" t="s">
        <v>176</v>
      </c>
      <c r="B99" s="63"/>
      <c r="C99" s="54" t="s">
        <v>177</v>
      </c>
      <c r="D99" s="50">
        <v>4951353</v>
      </c>
      <c r="E99" s="50">
        <v>19517597.16</v>
      </c>
      <c r="F99" s="50">
        <v>18772046.16</v>
      </c>
      <c r="G99" s="60">
        <f t="shared" ref="G99:G103" si="15">F99/E99*100</f>
        <v>96.180108678910756</v>
      </c>
      <c r="H99" s="4">
        <f>F99-D99</f>
        <v>13820693.16</v>
      </c>
      <c r="I99" s="4"/>
      <c r="J99" s="4"/>
      <c r="K99" s="4"/>
      <c r="L99" s="55"/>
      <c r="M99" s="4"/>
    </row>
    <row r="100" spans="1:13" s="32" customFormat="1" ht="38.85" customHeight="1" x14ac:dyDescent="0.15">
      <c r="A100" s="53" t="s">
        <v>178</v>
      </c>
      <c r="B100" s="53"/>
      <c r="C100" s="56" t="s">
        <v>179</v>
      </c>
      <c r="D100" s="50">
        <v>953100</v>
      </c>
      <c r="E100" s="50"/>
      <c r="F100" s="50"/>
      <c r="G100" s="60"/>
      <c r="H100" s="4">
        <f t="shared" ref="H100:H103" si="16">F100-D100</f>
        <v>-953100</v>
      </c>
      <c r="I100" s="57"/>
      <c r="J100" s="20"/>
      <c r="K100" s="20"/>
      <c r="L100" s="52"/>
      <c r="M100" s="20"/>
    </row>
    <row r="101" spans="1:13" s="32" customFormat="1" ht="23.25" customHeight="1" x14ac:dyDescent="0.15">
      <c r="A101" s="63" t="s">
        <v>217</v>
      </c>
      <c r="B101" s="63"/>
      <c r="C101" s="54" t="s">
        <v>218</v>
      </c>
      <c r="D101" s="50">
        <v>187753</v>
      </c>
      <c r="E101" s="50">
        <v>19517597.16</v>
      </c>
      <c r="F101" s="50">
        <v>18772046.16</v>
      </c>
      <c r="G101" s="60">
        <f t="shared" si="15"/>
        <v>96.180108678910756</v>
      </c>
      <c r="H101" s="4">
        <f t="shared" si="16"/>
        <v>18584293.16</v>
      </c>
      <c r="I101" s="4"/>
      <c r="J101" s="4"/>
      <c r="K101" s="4"/>
      <c r="L101" s="55"/>
      <c r="M101" s="4"/>
    </row>
    <row r="102" spans="1:13" s="32" customFormat="1" ht="63.6" customHeight="1" x14ac:dyDescent="0.15">
      <c r="A102" s="63" t="s">
        <v>208</v>
      </c>
      <c r="B102" s="63"/>
      <c r="C102" s="54" t="s">
        <v>209</v>
      </c>
      <c r="D102" s="50">
        <v>3810500</v>
      </c>
      <c r="E102" s="50"/>
      <c r="F102" s="50"/>
      <c r="G102" s="60"/>
      <c r="H102" s="4">
        <f t="shared" si="16"/>
        <v>-3810500</v>
      </c>
      <c r="I102" s="4"/>
      <c r="J102" s="4"/>
      <c r="K102" s="4"/>
      <c r="L102" s="55"/>
      <c r="M102" s="4"/>
    </row>
    <row r="103" spans="1:13" s="32" customFormat="1" ht="11.65" customHeight="1" x14ac:dyDescent="0.15">
      <c r="A103" s="53" t="s">
        <v>180</v>
      </c>
      <c r="B103" s="53"/>
      <c r="C103" s="54" t="s">
        <v>181</v>
      </c>
      <c r="D103" s="50">
        <v>1795386.59</v>
      </c>
      <c r="E103" s="50">
        <v>7414175.1299999999</v>
      </c>
      <c r="F103" s="50">
        <v>3723444.12</v>
      </c>
      <c r="G103" s="60">
        <f t="shared" si="15"/>
        <v>50.220611932051838</v>
      </c>
      <c r="H103" s="4">
        <f t="shared" si="16"/>
        <v>1928057.53</v>
      </c>
      <c r="I103" s="20"/>
      <c r="J103" s="20"/>
      <c r="K103" s="15"/>
      <c r="L103" s="52"/>
      <c r="M103" s="20"/>
    </row>
    <row r="104" spans="1:13" s="32" customFormat="1" ht="197.45" customHeight="1" x14ac:dyDescent="0.15">
      <c r="A104" s="53" t="s">
        <v>228</v>
      </c>
      <c r="B104" s="53"/>
      <c r="C104" s="54" t="s">
        <v>229</v>
      </c>
      <c r="D104" s="50"/>
      <c r="E104" s="50">
        <v>4149957.13</v>
      </c>
      <c r="F104" s="50">
        <v>1607212.1</v>
      </c>
      <c r="G104" s="55">
        <f>F104/E104*100</f>
        <v>38.728402478702236</v>
      </c>
      <c r="H104" s="4">
        <f t="shared" si="14"/>
        <v>1607212.1</v>
      </c>
      <c r="I104" s="4"/>
      <c r="J104" s="4"/>
      <c r="K104" s="4"/>
      <c r="L104" s="55"/>
      <c r="M104" s="4"/>
    </row>
    <row r="105" spans="1:13" s="32" customFormat="1" ht="21" customHeight="1" x14ac:dyDescent="0.15">
      <c r="A105" s="53" t="s">
        <v>182</v>
      </c>
      <c r="B105" s="53"/>
      <c r="C105" s="56" t="s">
        <v>183</v>
      </c>
      <c r="D105" s="50">
        <v>598537.82999999996</v>
      </c>
      <c r="E105" s="50">
        <v>670400</v>
      </c>
      <c r="F105" s="50">
        <v>510240.41</v>
      </c>
      <c r="G105" s="55">
        <f>F105/E105*100</f>
        <v>76.109846360381866</v>
      </c>
      <c r="H105" s="4">
        <f>F105-D105</f>
        <v>-88297.419999999984</v>
      </c>
      <c r="I105" s="20"/>
      <c r="J105" s="20"/>
      <c r="K105" s="20"/>
      <c r="L105" s="52"/>
      <c r="M105" s="20"/>
    </row>
    <row r="106" spans="1:13" s="32" customFormat="1" ht="45.75" customHeight="1" x14ac:dyDescent="0.15">
      <c r="A106" s="53" t="s">
        <v>184</v>
      </c>
      <c r="B106" s="53"/>
      <c r="C106" s="54" t="s">
        <v>185</v>
      </c>
      <c r="D106" s="50">
        <v>362741</v>
      </c>
      <c r="E106" s="50">
        <v>598000</v>
      </c>
      <c r="F106" s="50">
        <v>348863</v>
      </c>
      <c r="G106" s="55">
        <f t="shared" ref="G106:G107" si="17">F106/E106*100</f>
        <v>58.338294314381265</v>
      </c>
      <c r="H106" s="4">
        <f t="shared" ref="H106:H107" si="18">F106-D106</f>
        <v>-13878</v>
      </c>
      <c r="I106" s="20"/>
      <c r="J106" s="20"/>
      <c r="K106" s="20"/>
      <c r="L106" s="52"/>
      <c r="M106" s="20"/>
    </row>
    <row r="107" spans="1:13" s="32" customFormat="1" ht="11.65" customHeight="1" x14ac:dyDescent="0.15">
      <c r="A107" s="53" t="s">
        <v>186</v>
      </c>
      <c r="B107" s="53"/>
      <c r="C107" s="73" t="s">
        <v>187</v>
      </c>
      <c r="D107" s="50">
        <v>652107.76</v>
      </c>
      <c r="E107" s="50">
        <v>1995818</v>
      </c>
      <c r="F107" s="50">
        <v>1257128.6100000001</v>
      </c>
      <c r="G107" s="55">
        <f t="shared" si="17"/>
        <v>62.988138698017558</v>
      </c>
      <c r="H107" s="4">
        <f t="shared" si="18"/>
        <v>605020.85000000009</v>
      </c>
      <c r="I107" s="59"/>
      <c r="J107" s="59"/>
      <c r="K107" s="59"/>
      <c r="L107" s="60"/>
      <c r="M107" s="59"/>
    </row>
    <row r="108" spans="1:13" s="32" customFormat="1" ht="57" customHeight="1" x14ac:dyDescent="0.15">
      <c r="A108" s="63" t="s">
        <v>210</v>
      </c>
      <c r="B108" s="68"/>
      <c r="C108" s="74" t="s">
        <v>211</v>
      </c>
      <c r="D108" s="50">
        <v>182000</v>
      </c>
      <c r="E108" s="50"/>
      <c r="F108" s="50"/>
      <c r="G108" s="5"/>
      <c r="H108" s="59">
        <f>F108-D108</f>
        <v>-182000</v>
      </c>
      <c r="I108" s="6"/>
      <c r="J108" s="6"/>
      <c r="K108" s="6"/>
      <c r="L108" s="5"/>
      <c r="M108" s="6"/>
    </row>
    <row r="109" spans="1:13" s="81" customFormat="1" ht="11.65" customHeight="1" x14ac:dyDescent="0.15">
      <c r="A109" s="75" t="s">
        <v>188</v>
      </c>
      <c r="B109" s="75"/>
      <c r="C109" s="76" t="s">
        <v>189</v>
      </c>
      <c r="D109" s="77">
        <v>353673382.63999999</v>
      </c>
      <c r="E109" s="77">
        <v>909037761.28999996</v>
      </c>
      <c r="F109" s="77">
        <v>979249967.75999999</v>
      </c>
      <c r="G109" s="78">
        <f t="shared" si="13"/>
        <v>107.72379426464782</v>
      </c>
      <c r="H109" s="79">
        <f>F109-D109</f>
        <v>625576585.12</v>
      </c>
      <c r="I109" s="79">
        <v>7581316.6600000001</v>
      </c>
      <c r="J109" s="79">
        <v>896776</v>
      </c>
      <c r="K109" s="79">
        <v>60721947.890000001</v>
      </c>
      <c r="L109" s="78">
        <f t="shared" ref="L109:L123" si="19">K109/J109*100</f>
        <v>6771.1388228498536</v>
      </c>
      <c r="M109" s="80">
        <f t="shared" ref="M109:M123" si="20">K109-I109</f>
        <v>53140631.230000004</v>
      </c>
    </row>
    <row r="110" spans="1:13" s="89" customFormat="1" ht="13.7" customHeight="1" x14ac:dyDescent="0.15">
      <c r="A110" s="82" t="s">
        <v>193</v>
      </c>
      <c r="B110" s="82"/>
      <c r="C110" s="83"/>
      <c r="D110" s="84"/>
      <c r="E110" s="85"/>
      <c r="F110" s="85"/>
      <c r="G110" s="86"/>
      <c r="H110" s="87"/>
      <c r="I110" s="84" t="s">
        <v>0</v>
      </c>
      <c r="J110" s="84"/>
      <c r="K110" s="84"/>
      <c r="L110" s="88"/>
      <c r="M110" s="88"/>
    </row>
    <row r="111" spans="1:13" s="89" customFormat="1" ht="13.5" customHeight="1" x14ac:dyDescent="0.15">
      <c r="A111" s="90" t="s">
        <v>195</v>
      </c>
      <c r="B111" s="91"/>
      <c r="C111" s="92" t="s">
        <v>206</v>
      </c>
      <c r="D111" s="4">
        <v>50565504.619999997</v>
      </c>
      <c r="E111" s="13">
        <v>70749775</v>
      </c>
      <c r="F111" s="14">
        <v>49184897.689999998</v>
      </c>
      <c r="G111" s="5">
        <f>F111/E111*100</f>
        <v>69.519511107985849</v>
      </c>
      <c r="H111" s="6">
        <f>F111-D111</f>
        <v>-1380606.9299999997</v>
      </c>
      <c r="I111" s="4"/>
      <c r="J111" s="4"/>
      <c r="K111" s="4">
        <v>11505570.01</v>
      </c>
      <c r="L111" s="5"/>
      <c r="M111" s="6">
        <f t="shared" ref="M111:M122" si="21">K111-I111</f>
        <v>11505570.01</v>
      </c>
    </row>
    <row r="112" spans="1:13" s="89" customFormat="1" ht="11.25" x14ac:dyDescent="0.15">
      <c r="A112" s="90" t="s">
        <v>196</v>
      </c>
      <c r="B112" s="91"/>
      <c r="C112" s="93">
        <v>1000</v>
      </c>
      <c r="D112" s="4">
        <v>194258865.08000001</v>
      </c>
      <c r="E112" s="13">
        <v>184040502.15000001</v>
      </c>
      <c r="F112" s="4">
        <v>131107464.27</v>
      </c>
      <c r="G112" s="5">
        <f t="shared" si="13"/>
        <v>71.238375650128589</v>
      </c>
      <c r="H112" s="6">
        <f t="shared" si="14"/>
        <v>-63151400.810000017</v>
      </c>
      <c r="I112" s="13">
        <v>1216473.8199999998</v>
      </c>
      <c r="J112" s="4">
        <v>524600</v>
      </c>
      <c r="K112" s="4">
        <v>5496393.8099999996</v>
      </c>
      <c r="L112" s="5">
        <f t="shared" si="19"/>
        <v>1047.7304250857794</v>
      </c>
      <c r="M112" s="6">
        <f t="shared" si="21"/>
        <v>4279919.99</v>
      </c>
    </row>
    <row r="113" spans="1:13" s="89" customFormat="1" ht="11.25" x14ac:dyDescent="0.15">
      <c r="A113" s="90" t="s">
        <v>197</v>
      </c>
      <c r="B113" s="91"/>
      <c r="C113" s="93">
        <v>2000</v>
      </c>
      <c r="D113" s="4">
        <v>14457824.439999999</v>
      </c>
      <c r="E113" s="13">
        <v>21834750</v>
      </c>
      <c r="F113" s="4">
        <v>11183705.73</v>
      </c>
      <c r="G113" s="5">
        <f t="shared" si="13"/>
        <v>51.219756260090001</v>
      </c>
      <c r="H113" s="6">
        <f t="shared" si="14"/>
        <v>-3274118.709999999</v>
      </c>
      <c r="I113" s="13"/>
      <c r="J113" s="4"/>
      <c r="K113" s="4"/>
      <c r="L113" s="5"/>
      <c r="M113" s="6"/>
    </row>
    <row r="114" spans="1:13" s="89" customFormat="1" ht="11.25" x14ac:dyDescent="0.15">
      <c r="A114" s="90" t="s">
        <v>198</v>
      </c>
      <c r="B114" s="91"/>
      <c r="C114" s="93">
        <v>3000</v>
      </c>
      <c r="D114" s="4">
        <v>18417465.32</v>
      </c>
      <c r="E114" s="13">
        <v>33048392.350000001</v>
      </c>
      <c r="F114" s="4">
        <v>19342785.960000001</v>
      </c>
      <c r="G114" s="5">
        <f t="shared" si="13"/>
        <v>58.52867442128391</v>
      </c>
      <c r="H114" s="6">
        <f t="shared" si="14"/>
        <v>925320.6400000006</v>
      </c>
      <c r="I114" s="13">
        <v>6011172.1699999999</v>
      </c>
      <c r="J114" s="4">
        <v>4170957.13</v>
      </c>
      <c r="K114" s="4">
        <v>41194464.299999997</v>
      </c>
      <c r="L114" s="5">
        <f t="shared" si="19"/>
        <v>987.65014878011948</v>
      </c>
      <c r="M114" s="6">
        <f t="shared" si="21"/>
        <v>35183292.129999995</v>
      </c>
    </row>
    <row r="115" spans="1:13" s="89" customFormat="1" ht="11.25" x14ac:dyDescent="0.15">
      <c r="A115" s="90" t="s">
        <v>199</v>
      </c>
      <c r="B115" s="91"/>
      <c r="C115" s="93">
        <v>4000</v>
      </c>
      <c r="D115" s="4">
        <v>13384542.060000001</v>
      </c>
      <c r="E115" s="13">
        <v>14212893.720000001</v>
      </c>
      <c r="F115" s="4">
        <v>8769882.1799999997</v>
      </c>
      <c r="G115" s="5">
        <f t="shared" si="13"/>
        <v>61.703706175324854</v>
      </c>
      <c r="H115" s="6">
        <f t="shared" si="14"/>
        <v>-4614659.8800000008</v>
      </c>
      <c r="I115" s="13">
        <v>162687.42999999996</v>
      </c>
      <c r="J115" s="4">
        <v>33000</v>
      </c>
      <c r="K115" s="4">
        <v>132298.5</v>
      </c>
      <c r="L115" s="5">
        <f t="shared" si="19"/>
        <v>400.90454545454543</v>
      </c>
      <c r="M115" s="6">
        <f t="shared" si="21"/>
        <v>-30388.929999999964</v>
      </c>
    </row>
    <row r="116" spans="1:13" s="89" customFormat="1" ht="11.25" x14ac:dyDescent="0.15">
      <c r="A116" s="90" t="s">
        <v>200</v>
      </c>
      <c r="B116" s="91"/>
      <c r="C116" s="93">
        <v>5000</v>
      </c>
      <c r="D116" s="4">
        <v>4108996.09</v>
      </c>
      <c r="E116" s="13">
        <v>2923207.2199999997</v>
      </c>
      <c r="F116" s="4">
        <v>2011500.89</v>
      </c>
      <c r="G116" s="5">
        <f t="shared" si="13"/>
        <v>68.811436843673363</v>
      </c>
      <c r="H116" s="6">
        <f t="shared" si="14"/>
        <v>-2097495.2000000002</v>
      </c>
      <c r="I116" s="13">
        <v>27334.6</v>
      </c>
      <c r="J116" s="4"/>
      <c r="K116" s="4"/>
      <c r="L116" s="5"/>
      <c r="M116" s="6">
        <f t="shared" si="21"/>
        <v>-27334.6</v>
      </c>
    </row>
    <row r="117" spans="1:13" s="89" customFormat="1" ht="11.25" customHeight="1" x14ac:dyDescent="0.15">
      <c r="A117" s="90" t="s">
        <v>201</v>
      </c>
      <c r="B117" s="91"/>
      <c r="C117" s="93">
        <v>6000</v>
      </c>
      <c r="D117" s="4">
        <v>17113288.649999999</v>
      </c>
      <c r="E117" s="13">
        <v>120477177</v>
      </c>
      <c r="F117" s="4">
        <v>27658470.18</v>
      </c>
      <c r="G117" s="5">
        <f t="shared" si="13"/>
        <v>22.957435481742735</v>
      </c>
      <c r="H117" s="6">
        <f t="shared" si="14"/>
        <v>10545181.530000001</v>
      </c>
      <c r="I117" s="13"/>
      <c r="J117" s="4">
        <v>81513288</v>
      </c>
      <c r="K117" s="4">
        <v>29520188.399999999</v>
      </c>
      <c r="L117" s="5">
        <f t="shared" si="19"/>
        <v>36.215185430871102</v>
      </c>
      <c r="M117" s="6">
        <f t="shared" si="21"/>
        <v>29520188.399999999</v>
      </c>
    </row>
    <row r="118" spans="1:13" s="89" customFormat="1" ht="11.25" x14ac:dyDescent="0.15">
      <c r="A118" s="90" t="s">
        <v>202</v>
      </c>
      <c r="B118" s="91"/>
      <c r="C118" s="93">
        <v>7000</v>
      </c>
      <c r="D118" s="4">
        <v>516000.28</v>
      </c>
      <c r="E118" s="13">
        <v>707600</v>
      </c>
      <c r="F118" s="4">
        <v>393293.22</v>
      </c>
      <c r="G118" s="5">
        <f t="shared" si="13"/>
        <v>55.581291690220461</v>
      </c>
      <c r="H118" s="6">
        <f t="shared" si="14"/>
        <v>-122707.06000000006</v>
      </c>
      <c r="I118" s="13">
        <v>199980</v>
      </c>
      <c r="J118" s="4">
        <v>4267911</v>
      </c>
      <c r="K118" s="4"/>
      <c r="L118" s="5"/>
      <c r="M118" s="6">
        <f t="shared" si="21"/>
        <v>-199980</v>
      </c>
    </row>
    <row r="119" spans="1:13" s="89" customFormat="1" ht="11.25" x14ac:dyDescent="0.15">
      <c r="A119" s="90" t="s">
        <v>203</v>
      </c>
      <c r="B119" s="91"/>
      <c r="C119" s="93">
        <v>8000</v>
      </c>
      <c r="D119" s="4">
        <v>9359347.6899999995</v>
      </c>
      <c r="E119" s="13">
        <v>55248076.719999999</v>
      </c>
      <c r="F119" s="4">
        <v>24260915.609999999</v>
      </c>
      <c r="G119" s="5">
        <f t="shared" si="13"/>
        <v>43.912688097642793</v>
      </c>
      <c r="H119" s="6">
        <f t="shared" si="14"/>
        <v>14901567.92</v>
      </c>
      <c r="I119" s="4"/>
      <c r="J119" s="4">
        <v>36260013</v>
      </c>
      <c r="K119" s="4">
        <v>35805473.640000001</v>
      </c>
      <c r="L119" s="5">
        <f t="shared" si="19"/>
        <v>98.74644457518535</v>
      </c>
      <c r="M119" s="6">
        <f t="shared" si="21"/>
        <v>35805473.640000001</v>
      </c>
    </row>
    <row r="120" spans="1:13" s="89" customFormat="1" ht="27" customHeight="1" x14ac:dyDescent="0.15">
      <c r="A120" s="90" t="s">
        <v>204</v>
      </c>
      <c r="B120" s="91"/>
      <c r="C120" s="93">
        <v>9800</v>
      </c>
      <c r="D120" s="4">
        <v>339990</v>
      </c>
      <c r="E120" s="4">
        <v>69543735</v>
      </c>
      <c r="F120" s="4">
        <v>69540735</v>
      </c>
      <c r="G120" s="5">
        <f>F120/E120*100</f>
        <v>99.995686167848191</v>
      </c>
      <c r="H120" s="6">
        <f t="shared" si="14"/>
        <v>69200745</v>
      </c>
      <c r="I120" s="4"/>
      <c r="J120" s="4">
        <v>30368428</v>
      </c>
      <c r="K120" s="4">
        <v>30368428</v>
      </c>
      <c r="L120" s="5">
        <f t="shared" si="19"/>
        <v>100</v>
      </c>
      <c r="M120" s="6">
        <f t="shared" si="21"/>
        <v>30368428</v>
      </c>
    </row>
    <row r="121" spans="1:13" s="89" customFormat="1" ht="13.5" customHeight="1" x14ac:dyDescent="0.2">
      <c r="A121" s="94" t="s">
        <v>217</v>
      </c>
      <c r="B121" s="95"/>
      <c r="C121" s="93">
        <v>9150</v>
      </c>
      <c r="D121" s="4"/>
      <c r="E121" s="4">
        <v>600000</v>
      </c>
      <c r="F121" s="4">
        <v>600000</v>
      </c>
      <c r="G121" s="5">
        <f t="shared" si="13"/>
        <v>100</v>
      </c>
      <c r="H121" s="6">
        <f t="shared" si="14"/>
        <v>600000</v>
      </c>
      <c r="I121" s="4"/>
      <c r="J121" s="4"/>
      <c r="K121" s="4"/>
      <c r="L121" s="5"/>
      <c r="M121" s="6"/>
    </row>
    <row r="122" spans="1:13" s="32" customFormat="1" ht="24.75" customHeight="1" x14ac:dyDescent="0.15">
      <c r="A122" s="90" t="s">
        <v>205</v>
      </c>
      <c r="B122" s="91"/>
      <c r="C122" s="96">
        <v>9700</v>
      </c>
      <c r="D122" s="4">
        <v>1660000</v>
      </c>
      <c r="E122" s="4">
        <v>89111850</v>
      </c>
      <c r="F122" s="4">
        <v>76160550</v>
      </c>
      <c r="G122" s="5">
        <f t="shared" si="13"/>
        <v>85.466242705094771</v>
      </c>
      <c r="H122" s="6">
        <f t="shared" si="14"/>
        <v>74500550</v>
      </c>
      <c r="I122" s="4"/>
      <c r="J122" s="4">
        <v>5850000</v>
      </c>
      <c r="K122" s="4">
        <v>5850000</v>
      </c>
      <c r="L122" s="5">
        <f t="shared" si="19"/>
        <v>100</v>
      </c>
      <c r="M122" s="6">
        <f t="shared" si="21"/>
        <v>5850000</v>
      </c>
    </row>
    <row r="123" spans="1:13" s="81" customFormat="1" x14ac:dyDescent="0.15">
      <c r="A123" s="97" t="s">
        <v>188</v>
      </c>
      <c r="B123" s="97"/>
      <c r="C123" s="98">
        <v>900203</v>
      </c>
      <c r="D123" s="7">
        <f>SUM(D111:D122)</f>
        <v>324181824.22999996</v>
      </c>
      <c r="E123" s="7">
        <f>SUM(E111:E122)</f>
        <v>662497959.16000009</v>
      </c>
      <c r="F123" s="7">
        <f>SUM(F111:F122)</f>
        <v>420214200.72999996</v>
      </c>
      <c r="G123" s="8">
        <f t="shared" si="13"/>
        <v>63.428753993869115</v>
      </c>
      <c r="H123" s="9">
        <f t="shared" si="14"/>
        <v>96032376.5</v>
      </c>
      <c r="I123" s="7">
        <f>SUM(I111:I122)</f>
        <v>7617648.0199999996</v>
      </c>
      <c r="J123" s="7">
        <f>SUM(J111:J122)</f>
        <v>162988197.13</v>
      </c>
      <c r="K123" s="7">
        <f>SUM(K111:K122)</f>
        <v>159872816.66</v>
      </c>
      <c r="L123" s="8">
        <f t="shared" si="19"/>
        <v>98.0885852320244</v>
      </c>
      <c r="M123" s="9">
        <f t="shared" si="20"/>
        <v>152255168.63999999</v>
      </c>
    </row>
    <row r="124" spans="1:13" s="32" customFormat="1" ht="19.5" customHeight="1" x14ac:dyDescent="0.15">
      <c r="A124" s="99" t="s">
        <v>212</v>
      </c>
      <c r="B124" s="99"/>
      <c r="C124" s="100"/>
      <c r="D124" s="10"/>
      <c r="E124" s="10"/>
      <c r="F124" s="10"/>
      <c r="G124" s="11"/>
      <c r="H124" s="10"/>
      <c r="I124" s="10"/>
      <c r="J124" s="10"/>
      <c r="K124" s="10"/>
      <c r="L124" s="11"/>
      <c r="M124" s="10"/>
    </row>
    <row r="125" spans="1:13" s="32" customFormat="1" ht="15.75" customHeight="1" x14ac:dyDescent="0.15">
      <c r="A125" s="99" t="s">
        <v>213</v>
      </c>
      <c r="B125" s="99"/>
      <c r="C125" s="100"/>
      <c r="D125" s="10"/>
      <c r="E125" s="10"/>
      <c r="F125" s="10"/>
      <c r="G125" s="11"/>
      <c r="H125" s="10"/>
      <c r="I125" s="10"/>
      <c r="J125" s="10"/>
      <c r="K125" s="10"/>
      <c r="L125" s="11"/>
      <c r="M125" s="10"/>
    </row>
    <row r="126" spans="1:13" s="32" customFormat="1" ht="14.25" customHeight="1" x14ac:dyDescent="0.15">
      <c r="A126" s="99" t="s">
        <v>214</v>
      </c>
      <c r="B126" s="99"/>
      <c r="C126" s="101">
        <v>200000</v>
      </c>
      <c r="D126" s="12">
        <v>-29491558.41</v>
      </c>
      <c r="E126" s="12"/>
      <c r="F126" s="12">
        <v>-559035767.02999997</v>
      </c>
      <c r="G126" s="12"/>
      <c r="H126" s="12">
        <f t="shared" ref="H126:H128" si="22">F126-D126</f>
        <v>-529544208.61999995</v>
      </c>
      <c r="I126" s="12">
        <v>36331.360000000001</v>
      </c>
      <c r="J126" s="12"/>
      <c r="K126" s="12">
        <v>99150868.769999996</v>
      </c>
      <c r="L126" s="12"/>
      <c r="M126" s="12">
        <f>K126-I126</f>
        <v>99114537.409999996</v>
      </c>
    </row>
    <row r="127" spans="1:13" s="32" customFormat="1" ht="13.5" customHeight="1" x14ac:dyDescent="0.15">
      <c r="A127" s="99" t="s">
        <v>215</v>
      </c>
      <c r="B127" s="99"/>
      <c r="C127" s="100"/>
      <c r="D127" s="12"/>
      <c r="E127" s="12"/>
      <c r="F127" s="12"/>
      <c r="G127" s="12"/>
      <c r="H127" s="12"/>
      <c r="I127" s="12"/>
      <c r="J127" s="12"/>
      <c r="K127" s="12"/>
      <c r="L127" s="12"/>
      <c r="M127" s="12"/>
    </row>
    <row r="128" spans="1:13" s="32" customFormat="1" ht="15.75" customHeight="1" x14ac:dyDescent="0.15">
      <c r="A128" s="99" t="s">
        <v>216</v>
      </c>
      <c r="B128" s="99"/>
      <c r="C128" s="101">
        <v>600000</v>
      </c>
      <c r="D128" s="12">
        <v>-29491558.41</v>
      </c>
      <c r="E128" s="12">
        <v>-246539802.13</v>
      </c>
      <c r="F128" s="12">
        <v>-559035767.02999997</v>
      </c>
      <c r="G128" s="12">
        <f t="shared" ref="G128" si="23">F128/E128*100</f>
        <v>226.75274426285998</v>
      </c>
      <c r="H128" s="12">
        <f t="shared" si="22"/>
        <v>-529544208.61999995</v>
      </c>
      <c r="I128" s="12">
        <f>I126</f>
        <v>36331.360000000001</v>
      </c>
      <c r="J128" s="12">
        <v>162988197.13</v>
      </c>
      <c r="K128" s="12">
        <v>99150868.769999996</v>
      </c>
      <c r="L128" s="12">
        <f>K128/J128*100</f>
        <v>60.833158790582175</v>
      </c>
      <c r="M128" s="12">
        <f t="shared" ref="M128" si="24">K128-I128</f>
        <v>99114537.409999996</v>
      </c>
    </row>
    <row r="129" spans="1:13" s="32" customFormat="1" x14ac:dyDescent="0.15">
      <c r="D129" s="102"/>
      <c r="E129" s="102"/>
      <c r="F129" s="102"/>
      <c r="G129" s="103"/>
      <c r="H129" s="102"/>
      <c r="I129" s="102"/>
      <c r="J129" s="102"/>
      <c r="K129" s="102"/>
      <c r="L129" s="103"/>
      <c r="M129" s="102"/>
    </row>
    <row r="130" spans="1:13" s="32" customFormat="1" x14ac:dyDescent="0.15">
      <c r="D130" s="16"/>
      <c r="E130" s="16"/>
      <c r="F130" s="16"/>
      <c r="G130" s="104"/>
      <c r="H130" s="16"/>
      <c r="I130" s="16"/>
      <c r="J130" s="16"/>
      <c r="K130" s="16"/>
      <c r="L130" s="104"/>
      <c r="M130" s="16"/>
    </row>
    <row r="131" spans="1:13" s="32" customFormat="1" ht="21" customHeight="1" x14ac:dyDescent="0.15">
      <c r="A131" s="105" t="s">
        <v>219</v>
      </c>
      <c r="B131" s="105"/>
      <c r="D131" s="16"/>
      <c r="E131" s="106" t="s">
        <v>220</v>
      </c>
      <c r="F131" s="16"/>
      <c r="G131" s="104"/>
      <c r="H131" s="16"/>
      <c r="I131" s="16"/>
      <c r="J131" s="16"/>
      <c r="K131" s="16"/>
      <c r="L131" s="104"/>
      <c r="M131" s="16"/>
    </row>
    <row r="132" spans="1:13" s="32" customFormat="1" x14ac:dyDescent="0.15">
      <c r="D132" s="16"/>
      <c r="E132" s="107"/>
      <c r="F132" s="107"/>
      <c r="G132" s="104"/>
      <c r="H132" s="16"/>
      <c r="I132" s="16"/>
      <c r="J132" s="16"/>
      <c r="K132" s="16"/>
      <c r="L132" s="104"/>
      <c r="M132" s="16"/>
    </row>
    <row r="133" spans="1:13" s="32" customFormat="1" x14ac:dyDescent="0.15">
      <c r="D133" s="16"/>
      <c r="E133" s="16"/>
      <c r="F133" s="16"/>
      <c r="G133" s="104"/>
      <c r="H133" s="16"/>
      <c r="I133" s="16"/>
      <c r="J133" s="16"/>
      <c r="K133" s="16"/>
      <c r="L133" s="104"/>
      <c r="M133" s="16"/>
    </row>
    <row r="134" spans="1:13" s="32" customFormat="1" x14ac:dyDescent="0.15">
      <c r="D134" s="16"/>
      <c r="E134" s="16"/>
      <c r="F134" s="16"/>
      <c r="G134" s="104"/>
      <c r="H134" s="16"/>
      <c r="I134" s="16"/>
      <c r="J134" s="16"/>
      <c r="K134" s="16"/>
      <c r="L134" s="104"/>
      <c r="M134" s="16"/>
    </row>
    <row r="135" spans="1:13" s="32" customFormat="1" x14ac:dyDescent="0.15">
      <c r="D135" s="16"/>
      <c r="E135" s="16"/>
      <c r="F135" s="16"/>
      <c r="G135" s="104"/>
      <c r="H135" s="16"/>
      <c r="I135" s="16"/>
      <c r="J135" s="16"/>
      <c r="K135" s="16"/>
      <c r="L135" s="104"/>
      <c r="M135" s="16"/>
    </row>
    <row r="136" spans="1:13" s="32" customFormat="1" x14ac:dyDescent="0.15">
      <c r="D136" s="16"/>
      <c r="E136" s="16"/>
      <c r="F136" s="16"/>
      <c r="G136" s="104"/>
      <c r="H136" s="16"/>
      <c r="I136" s="16"/>
      <c r="J136" s="16"/>
      <c r="K136" s="16"/>
      <c r="L136" s="104"/>
      <c r="M136" s="16"/>
    </row>
    <row r="137" spans="1:13" s="32" customFormat="1" x14ac:dyDescent="0.15">
      <c r="D137" s="16"/>
      <c r="E137" s="16"/>
      <c r="F137" s="16"/>
      <c r="G137" s="104"/>
      <c r="H137" s="16"/>
      <c r="I137" s="16"/>
      <c r="J137" s="16"/>
      <c r="K137" s="16"/>
      <c r="L137" s="104"/>
      <c r="M137" s="16"/>
    </row>
    <row r="138" spans="1:13" s="32" customFormat="1" x14ac:dyDescent="0.15">
      <c r="D138" s="16"/>
      <c r="E138" s="16"/>
      <c r="F138" s="16"/>
      <c r="G138" s="104"/>
      <c r="H138" s="16"/>
      <c r="I138" s="16"/>
      <c r="J138" s="16"/>
      <c r="K138" s="16"/>
      <c r="L138" s="104"/>
      <c r="M138" s="16"/>
    </row>
    <row r="139" spans="1:13" s="32" customFormat="1" x14ac:dyDescent="0.15">
      <c r="D139" s="16"/>
      <c r="E139" s="16"/>
      <c r="F139" s="16"/>
      <c r="G139" s="104"/>
      <c r="H139" s="16"/>
      <c r="I139" s="16"/>
      <c r="J139" s="16"/>
      <c r="K139" s="16"/>
      <c r="L139" s="104"/>
      <c r="M139" s="16"/>
    </row>
    <row r="140" spans="1:13" s="32" customFormat="1" x14ac:dyDescent="0.15">
      <c r="D140" s="16"/>
      <c r="E140" s="16"/>
      <c r="F140" s="16"/>
      <c r="G140" s="104"/>
      <c r="H140" s="16"/>
      <c r="I140" s="16"/>
      <c r="J140" s="16"/>
      <c r="K140" s="16"/>
      <c r="L140" s="104"/>
      <c r="M140" s="16"/>
    </row>
    <row r="141" spans="1:13" s="32" customFormat="1" x14ac:dyDescent="0.15">
      <c r="D141" s="16"/>
      <c r="E141" s="16"/>
      <c r="F141" s="16"/>
      <c r="G141" s="104"/>
      <c r="H141" s="16"/>
      <c r="I141" s="16"/>
      <c r="J141" s="16"/>
      <c r="K141" s="16"/>
      <c r="L141" s="104"/>
      <c r="M141" s="16"/>
    </row>
    <row r="142" spans="1:13" s="32" customFormat="1" x14ac:dyDescent="0.15">
      <c r="D142" s="16"/>
      <c r="E142" s="16"/>
      <c r="F142" s="16"/>
      <c r="G142" s="104"/>
      <c r="H142" s="16"/>
      <c r="I142" s="16"/>
      <c r="J142" s="16"/>
      <c r="K142" s="16"/>
      <c r="L142" s="104"/>
      <c r="M142" s="16"/>
    </row>
  </sheetData>
  <mergeCells count="142">
    <mergeCell ref="A104:B104"/>
    <mergeCell ref="E110:F110"/>
    <mergeCell ref="L110:M110"/>
    <mergeCell ref="E132:F132"/>
    <mergeCell ref="A120:B120"/>
    <mergeCell ref="A122:B122"/>
    <mergeCell ref="A123:B123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7:B127"/>
    <mergeCell ref="A128:B128"/>
    <mergeCell ref="A124:B124"/>
    <mergeCell ref="A125:B125"/>
    <mergeCell ref="A126:B126"/>
    <mergeCell ref="A131:B131"/>
    <mergeCell ref="A121:B121"/>
    <mergeCell ref="A82:B82"/>
    <mergeCell ref="A83:B83"/>
    <mergeCell ref="A84:B84"/>
    <mergeCell ref="A85:B85"/>
    <mergeCell ref="A70:B70"/>
    <mergeCell ref="A71:B71"/>
    <mergeCell ref="A72:B72"/>
    <mergeCell ref="A73:B73"/>
    <mergeCell ref="A75:B75"/>
    <mergeCell ref="A74:B74"/>
    <mergeCell ref="A77:B77"/>
    <mergeCell ref="A78:B78"/>
    <mergeCell ref="A79:B79"/>
    <mergeCell ref="A100:B100"/>
    <mergeCell ref="A103:B103"/>
    <mergeCell ref="A105:B105"/>
    <mergeCell ref="A106:B106"/>
    <mergeCell ref="A107:B107"/>
    <mergeCell ref="A109:B109"/>
    <mergeCell ref="A76:B76"/>
    <mergeCell ref="A108:B108"/>
    <mergeCell ref="A94:B94"/>
    <mergeCell ref="A96:B96"/>
    <mergeCell ref="A97:B97"/>
    <mergeCell ref="A98:B98"/>
    <mergeCell ref="A86:B86"/>
    <mergeCell ref="A87:B87"/>
    <mergeCell ref="A88:B88"/>
    <mergeCell ref="A89:B89"/>
    <mergeCell ref="A90:B90"/>
    <mergeCell ref="A91:B91"/>
    <mergeCell ref="A92:B92"/>
    <mergeCell ref="A93:B93"/>
    <mergeCell ref="A95:B95"/>
    <mergeCell ref="A80:B80"/>
    <mergeCell ref="A81:B81"/>
    <mergeCell ref="A102:B102"/>
    <mergeCell ref="A62:B62"/>
    <mergeCell ref="A63:B63"/>
    <mergeCell ref="A64:B64"/>
    <mergeCell ref="A65:B65"/>
    <mergeCell ref="A66:B66"/>
    <mergeCell ref="A67:B67"/>
    <mergeCell ref="A68:B68"/>
    <mergeCell ref="A69:B69"/>
    <mergeCell ref="A60:B60"/>
    <mergeCell ref="A61:B61"/>
    <mergeCell ref="A55:B55"/>
    <mergeCell ref="A56:B56"/>
    <mergeCell ref="A57:B57"/>
    <mergeCell ref="A58:B58"/>
    <mergeCell ref="A59:B59"/>
    <mergeCell ref="A39:B39"/>
    <mergeCell ref="A40:B40"/>
    <mergeCell ref="A41:B41"/>
    <mergeCell ref="A42:B42"/>
    <mergeCell ref="A43:B43"/>
    <mergeCell ref="A44:B44"/>
    <mergeCell ref="A45:B45"/>
    <mergeCell ref="A53:B53"/>
    <mergeCell ref="A46:B46"/>
    <mergeCell ref="A47:B47"/>
    <mergeCell ref="A48:B48"/>
    <mergeCell ref="A49:B49"/>
    <mergeCell ref="A50:B50"/>
    <mergeCell ref="A51:B51"/>
    <mergeCell ref="A52:B52"/>
    <mergeCell ref="A54:B54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1:M1"/>
    <mergeCell ref="A2:M2"/>
    <mergeCell ref="A3:K3"/>
    <mergeCell ref="A4:B7"/>
    <mergeCell ref="C4:C7"/>
    <mergeCell ref="E5:E7"/>
    <mergeCell ref="F5:F7"/>
    <mergeCell ref="J5:J7"/>
    <mergeCell ref="K5:K7"/>
    <mergeCell ref="L5:L7"/>
    <mergeCell ref="M5:M7"/>
    <mergeCell ref="D5:D7"/>
    <mergeCell ref="D4:H4"/>
    <mergeCell ref="G5:G7"/>
    <mergeCell ref="H5:H7"/>
    <mergeCell ref="I5:I7"/>
    <mergeCell ref="I4:M4"/>
    <mergeCell ref="A99:B99"/>
    <mergeCell ref="A101:B101"/>
    <mergeCell ref="A18:B18"/>
    <mergeCell ref="A19:B19"/>
    <mergeCell ref="A20:B20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21:B21"/>
    <mergeCell ref="A22:B22"/>
    <mergeCell ref="A23:B23"/>
    <mergeCell ref="A24:B24"/>
    <mergeCell ref="A17:B17"/>
    <mergeCell ref="A25:B25"/>
    <mergeCell ref="A26:B26"/>
    <mergeCell ref="A27:B27"/>
    <mergeCell ref="A28:B28"/>
    <mergeCell ref="A38:B38"/>
  </mergeCells>
  <pageMargins left="0.78740157480314965" right="0.39370078740157483" top="0.39370078740157483" bottom="0.39370078740157483" header="0" footer="0"/>
  <pageSetup paperSize="9" scale="18" orientation="landscape" horizontalDpi="300" verticalDpi="300" r:id="rId1"/>
  <rowBreaks count="1" manualBreakCount="1">
    <brk id="9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</vt:lpstr>
      <vt:lpstr>Page1!Область_печати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Form_12_dox_m</dc:title>
  <dc:creator>FastReport.NET</dc:creator>
  <cp:lastModifiedBy>Olga</cp:lastModifiedBy>
  <cp:lastPrinted>2023-10-19T06:27:00Z</cp:lastPrinted>
  <dcterms:created xsi:type="dcterms:W3CDTF">2009-06-17T07:33:19Z</dcterms:created>
  <dcterms:modified xsi:type="dcterms:W3CDTF">2023-10-25T06:54:12Z</dcterms:modified>
</cp:coreProperties>
</file>