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8616" windowHeight="5748"/>
  </bookViews>
  <sheets>
    <sheet name="Page1" sheetId="1" r:id="rId1"/>
  </sheets>
  <definedNames>
    <definedName name="_xlnm.Print_Area" localSheetId="0">Page1!$A$1:$M$126</definedName>
  </definedNames>
  <calcPr calcId="144525"/>
</workbook>
</file>

<file path=xl/calcChain.xml><?xml version="1.0" encoding="utf-8"?>
<calcChain xmlns="http://schemas.openxmlformats.org/spreadsheetml/2006/main">
  <c r="M103" i="1" l="1"/>
  <c r="L103" i="1"/>
  <c r="H103" i="1"/>
  <c r="G103" i="1"/>
  <c r="H102" i="1"/>
  <c r="H101" i="1"/>
  <c r="H100" i="1"/>
  <c r="G100" i="1"/>
  <c r="H99" i="1"/>
  <c r="G99" i="1"/>
  <c r="H98" i="1"/>
  <c r="G98" i="1"/>
  <c r="H97" i="1"/>
  <c r="G97" i="1"/>
  <c r="H96" i="1"/>
  <c r="G96" i="1"/>
  <c r="H95" i="1"/>
  <c r="H94" i="1"/>
  <c r="G94" i="1"/>
  <c r="H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M84" i="1"/>
  <c r="H83" i="1"/>
  <c r="H82" i="1"/>
  <c r="H81" i="1"/>
  <c r="M80" i="1"/>
  <c r="H80" i="1"/>
  <c r="M79" i="1"/>
  <c r="H79" i="1"/>
  <c r="M78" i="1"/>
  <c r="M77" i="1"/>
  <c r="L77" i="1"/>
  <c r="M76" i="1"/>
  <c r="L76" i="1"/>
  <c r="M75" i="1"/>
  <c r="H74" i="1"/>
  <c r="G74" i="1"/>
  <c r="M73" i="1"/>
  <c r="H73" i="1"/>
  <c r="G73" i="1"/>
  <c r="M72" i="1"/>
  <c r="H72" i="1"/>
  <c r="G72" i="1"/>
  <c r="H71" i="1"/>
  <c r="G71" i="1"/>
  <c r="H70" i="1"/>
  <c r="H69" i="1"/>
  <c r="H68" i="1"/>
  <c r="G68" i="1"/>
  <c r="H67" i="1"/>
  <c r="G67" i="1"/>
  <c r="H66" i="1"/>
  <c r="H65" i="1"/>
  <c r="H64" i="1"/>
  <c r="G64" i="1"/>
  <c r="H63" i="1"/>
  <c r="G63" i="1"/>
  <c r="H62" i="1"/>
  <c r="G62" i="1"/>
  <c r="H61" i="1"/>
  <c r="G61" i="1"/>
  <c r="H60" i="1"/>
  <c r="G60" i="1"/>
  <c r="H59" i="1"/>
  <c r="H58" i="1"/>
  <c r="G58" i="1"/>
  <c r="H57" i="1"/>
  <c r="G57" i="1"/>
  <c r="H56" i="1"/>
  <c r="G56" i="1"/>
  <c r="H55" i="1"/>
  <c r="G55" i="1"/>
  <c r="H54" i="1"/>
  <c r="G54" i="1"/>
  <c r="H53" i="1"/>
  <c r="G53" i="1"/>
  <c r="M52" i="1"/>
  <c r="L52" i="1"/>
  <c r="H52" i="1"/>
  <c r="G52" i="1"/>
  <c r="M51" i="1"/>
  <c r="M50" i="1"/>
  <c r="L50" i="1"/>
  <c r="M49" i="1"/>
  <c r="M48" i="1"/>
  <c r="L48" i="1"/>
  <c r="M47" i="1"/>
  <c r="L47" i="1"/>
  <c r="M46" i="1"/>
  <c r="L46" i="1"/>
  <c r="H45" i="1"/>
  <c r="G45" i="1"/>
  <c r="H44" i="1"/>
  <c r="G44" i="1"/>
  <c r="H43" i="1"/>
  <c r="G43" i="1"/>
  <c r="H42" i="1"/>
  <c r="G42" i="1"/>
  <c r="H41" i="1"/>
  <c r="H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M9" i="1"/>
  <c r="L9" i="1"/>
  <c r="H9" i="1"/>
  <c r="G9" i="1"/>
  <c r="M106" i="1" l="1"/>
  <c r="M108" i="1"/>
  <c r="M109" i="1"/>
  <c r="M110" i="1"/>
  <c r="M111" i="1"/>
  <c r="M112" i="1"/>
  <c r="M113" i="1"/>
  <c r="M114" i="1"/>
  <c r="M116" i="1"/>
  <c r="L116" i="1"/>
  <c r="L114" i="1"/>
  <c r="L113" i="1"/>
  <c r="L111" i="1"/>
  <c r="L109" i="1"/>
  <c r="L108" i="1"/>
  <c r="H106" i="1"/>
  <c r="H107" i="1"/>
  <c r="H108" i="1"/>
  <c r="H109" i="1"/>
  <c r="H110" i="1"/>
  <c r="H111" i="1"/>
  <c r="H112" i="1"/>
  <c r="H113" i="1"/>
  <c r="H114" i="1"/>
  <c r="H115" i="1"/>
  <c r="H116" i="1"/>
  <c r="H105" i="1"/>
  <c r="G106" i="1"/>
  <c r="G107" i="1"/>
  <c r="G108" i="1"/>
  <c r="G109" i="1"/>
  <c r="G110" i="1"/>
  <c r="G111" i="1"/>
  <c r="G112" i="1"/>
  <c r="G113" i="1"/>
  <c r="G114" i="1"/>
  <c r="G115" i="1"/>
  <c r="G116" i="1"/>
  <c r="G105" i="1"/>
  <c r="K117" i="1" l="1"/>
  <c r="J117" i="1"/>
  <c r="I117" i="1"/>
  <c r="L122" i="1" l="1"/>
  <c r="M105" i="1" l="1"/>
  <c r="D117" i="1"/>
  <c r="F117" i="1" l="1"/>
  <c r="E117" i="1"/>
  <c r="I122" i="1" l="1"/>
  <c r="M122" i="1" l="1"/>
  <c r="M120" i="1"/>
  <c r="G122" i="1"/>
  <c r="H122" i="1"/>
  <c r="H120" i="1"/>
  <c r="H117" i="1" l="1"/>
  <c r="G117" i="1"/>
  <c r="M117" i="1"/>
  <c r="L106" i="1"/>
  <c r="L117" i="1"/>
</calcChain>
</file>

<file path=xl/sharedStrings.xml><?xml version="1.0" encoding="utf-8"?>
<sst xmlns="http://schemas.openxmlformats.org/spreadsheetml/2006/main" count="236" uniqueCount="221">
  <si>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</si>
  <si>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</si>
  <si>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</si>
  <si>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</si>
  <si>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</si>
  <si>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</si>
  <si>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</si>
  <si>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</si>
  <si>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</si>
  <si>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</si>
  <si>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</si>
  <si>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</si>
  <si>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</si>
  <si>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</si>
  <si>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</si>
  <si>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</si>
  <si>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</si>
  <si>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</si>
  <si>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</si>
  <si>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</si>
  <si>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</si>
  <si>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</si>
  <si>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</si>
  <si>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</si>
  <si>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</si>
  <si>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</si>
  <si>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</si>
  <si>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</si>
  <si>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</si>
  <si>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</si>
  <si>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</si>
  <si>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</si>
  <si>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</si>
  <si>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</si>
  <si>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</si>
  <si>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</si>
  <si>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</si>
  <si>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</si>
  <si>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</si>
  <si>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</si>
  <si>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</si>
  <si>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</si>
  <si>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</si>
  <si>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</si>
  <si>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</si>
  <si>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</si>
  <si>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</si>
  <si>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</si>
  <si>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</si>
  <si>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</si>
  <si>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</si>
  <si>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</si>
  <si>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</si>
  <si>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</si>
  <si>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</si>
  <si>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</si>
  <si>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</si>
  <si>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</si>
  <si>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</si>
  <si>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</si>
  <si>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</si>
  <si>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</si>
  <si>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</si>
  <si>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</si>
  <si>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</si>
  <si>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</si>
  <si>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</si>
  <si>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</si>
  <si>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</si>
  <si>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</si>
  <si>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</si>
  <si>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</si>
  <si>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</si>
  <si>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</si>
  <si>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</si>
  <si>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</si>
  <si>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</si>
  <si>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</si>
  <si>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</si>
  <si>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</si>
  <si>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</si>
  <si>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</si>
  <si>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</si>
  <si>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</si>
  <si>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</si>
  <si>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</si>
  <si>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</si>
  <si>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</si>
  <si>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</si>
  <si>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</si>
  <si>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</si>
  <si>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</si>
  <si>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</si>
  <si>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</si>
  <si>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</si>
  <si>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</si>
  <si>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</si>
  <si>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</si>
  <si>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</si>
  <si>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</si>
  <si>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</si>
  <si>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</si>
  <si>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</si>
  <si>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</si>
  <si>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</si>
  <si>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</si>
  <si>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</si>
  <si>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</si>
  <si>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</si>
  <si>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</si>
  <si>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</si>
  <si>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</si>
  <si>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</si>
  <si>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</si>
  <si>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</si>
  <si>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</si>
  <si>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</si>
  <si>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</si>
  <si>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</si>
  <si>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</si>
  <si>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</si>
  <si>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</si>
  <si>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</si>
  <si>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</si>
  <si>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</si>
  <si>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</si>
  <si>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</si>
  <si>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</si>
  <si>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</si>
  <si>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</si>
  <si>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</si>
  <si>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</si>
  <si>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</si>
  <si>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</si>
  <si>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</si>
  <si>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</si>
  <si>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</si>
  <si>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</si>
  <si>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</si>
  <si>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</si>
  <si>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</si>
  <si>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</si>
  <si>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</si>
  <si>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</si>
  <si>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</si>
  <si>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</si>
  <si>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</si>
  <si>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</si>
  <si>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</si>
  <si>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</si>
  <si>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</si>
  <si>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</si>
  <si>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</si>
  <si>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</si>
  <si>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</si>
  <si>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</si>
  <si>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</si>
  <si>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</si>
  <si>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</si>
  <si>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</si>
  <si>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</si>
  <si>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</si>
  <si>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</si>
  <si>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</si>
  <si>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</si>
  <si>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</si>
  <si>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</si>
  <si>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</si>
  <si>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</si>
  <si>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</si>
  <si>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</si>
  <si>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</si>
  <si>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</si>
  <si>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</si>
  <si>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</si>
  <si>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</si>
  <si>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</si>
  <si>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</si>
  <si>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</si>
  <si>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</si>
  <si>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</si>
  <si>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</si>
  <si>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</si>
  <si>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</si>
  <si>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</si>
  <si>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</si>
  <si>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</si>
  <si>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</si>
  <si>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</si>
  <si>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</si>
  <si>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</si>
  <si>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</si>
  <si>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</si>
  <si>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</si>
  <si>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</si>
  <si>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</si>
  <si>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</si>
  <si>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</si>
  <si>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</si>
  <si>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</si>
  <si>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</si>
  <si>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</si>
  <si>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</si>
  <si>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Інші дотації з місцевого бюджету</t>
  </si>
  <si>
    <t>41040400</t>
  </si>
  <si>
    <t>В.о.начальника міського  фінансового управління</t>
  </si>
  <si>
    <t>Таїсія МОРГУНОВА</t>
  </si>
  <si>
    <t>Затверджено на 2023 рік</t>
  </si>
  <si>
    <t>Виконання річних планових призначень за відповідний період  2023 року ( % )</t>
  </si>
  <si>
    <t xml:space="preserve"> Темп росту 2023 року до відповідного періоду 2022 року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</si>
  <si>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</si>
  <si>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</si>
  <si>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</si>
  <si>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</si>
  <si>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</si>
  <si>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</si>
  <si>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 xml:space="preserve">  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</si>
  <si>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</si>
  <si>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за січень - листопад 2023 року</t>
  </si>
  <si>
    <t>Виконано станом на 01.12.2022</t>
  </si>
  <si>
    <t>Виконано станом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</si>
</sst>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48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2">
    <xf numFmtId="0" fontId="0" fillId="0" borderId="0"/>
    <xf numFmtId="0" fontId="10" fillId="0" borderId="10"/>
    <xf numFmtId="0" fontId="4" fillId="0" borderId="10"/>
    <xf numFmtId="0" fontId="20" fillId="0" borderId="10"/>
    <xf numFmtId="0" fontId="21" fillId="3" borderId="10" applyNumberFormat="0" applyBorder="0" applyAlignment="0" applyProtection="0"/>
    <xf numFmtId="0" fontId="21" fillId="4" borderId="10" applyNumberFormat="0" applyBorder="0" applyAlignment="0" applyProtection="0"/>
    <xf numFmtId="0" fontId="21" fillId="5" borderId="10" applyNumberFormat="0" applyBorder="0" applyAlignment="0" applyProtection="0"/>
    <xf numFmtId="0" fontId="21" fillId="6" borderId="10" applyNumberFormat="0" applyBorder="0" applyAlignment="0" applyProtection="0"/>
    <xf numFmtId="0" fontId="21" fillId="7" borderId="10" applyNumberFormat="0" applyBorder="0" applyAlignment="0" applyProtection="0"/>
    <xf numFmtId="0" fontId="21" fillId="8" borderId="10" applyNumberFormat="0" applyBorder="0" applyAlignment="0" applyProtection="0"/>
    <xf numFmtId="0" fontId="21" fillId="3" borderId="10" applyNumberFormat="0" applyBorder="0" applyAlignment="0" applyProtection="0"/>
    <xf numFmtId="0" fontId="21" fillId="4" borderId="10" applyNumberFormat="0" applyBorder="0" applyAlignment="0" applyProtection="0"/>
    <xf numFmtId="0" fontId="21" fillId="5" borderId="10" applyNumberFormat="0" applyBorder="0" applyAlignment="0" applyProtection="0"/>
    <xf numFmtId="0" fontId="21" fillId="6" borderId="10" applyNumberFormat="0" applyBorder="0" applyAlignment="0" applyProtection="0"/>
    <xf numFmtId="0" fontId="21" fillId="7" borderId="10" applyNumberFormat="0" applyBorder="0" applyAlignment="0" applyProtection="0"/>
    <xf numFmtId="0" fontId="21" fillId="8" borderId="10" applyNumberFormat="0" applyBorder="0" applyAlignment="0" applyProtection="0"/>
    <xf numFmtId="0" fontId="21" fillId="9" borderId="10" applyNumberFormat="0" applyBorder="0" applyAlignment="0" applyProtection="0"/>
    <xf numFmtId="0" fontId="21" fillId="10" borderId="10" applyNumberFormat="0" applyBorder="0" applyAlignment="0" applyProtection="0"/>
    <xf numFmtId="0" fontId="21" fillId="11" borderId="10" applyNumberFormat="0" applyBorder="0" applyAlignment="0" applyProtection="0"/>
    <xf numFmtId="0" fontId="21" fillId="6" borderId="10" applyNumberFormat="0" applyBorder="0" applyAlignment="0" applyProtection="0"/>
    <xf numFmtId="0" fontId="21" fillId="9" borderId="10" applyNumberFormat="0" applyBorder="0" applyAlignment="0" applyProtection="0"/>
    <xf numFmtId="0" fontId="21" fillId="12" borderId="10" applyNumberFormat="0" applyBorder="0" applyAlignment="0" applyProtection="0"/>
    <xf numFmtId="0" fontId="21" fillId="9" borderId="10" applyNumberFormat="0" applyBorder="0" applyAlignment="0" applyProtection="0"/>
    <xf numFmtId="0" fontId="21" fillId="10" borderId="10" applyNumberFormat="0" applyBorder="0" applyAlignment="0" applyProtection="0"/>
    <xf numFmtId="0" fontId="21" fillId="11" borderId="10" applyNumberFormat="0" applyBorder="0" applyAlignment="0" applyProtection="0"/>
    <xf numFmtId="0" fontId="21" fillId="6" borderId="10" applyNumberFormat="0" applyBorder="0" applyAlignment="0" applyProtection="0"/>
    <xf numFmtId="0" fontId="21" fillId="9" borderId="10" applyNumberFormat="0" applyBorder="0" applyAlignment="0" applyProtection="0"/>
    <xf numFmtId="0" fontId="21" fillId="12" borderId="10" applyNumberFormat="0" applyBorder="0" applyAlignment="0" applyProtection="0"/>
    <xf numFmtId="0" fontId="22" fillId="13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16" borderId="10" applyNumberFormat="0" applyBorder="0" applyAlignment="0" applyProtection="0"/>
    <xf numFmtId="0" fontId="22" fillId="13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16" borderId="10" applyNumberFormat="0" applyBorder="0" applyAlignment="0" applyProtection="0"/>
    <xf numFmtId="0" fontId="23" fillId="0" borderId="10"/>
    <xf numFmtId="0" fontId="22" fillId="17" borderId="10" applyNumberFormat="0" applyBorder="0" applyAlignment="0" applyProtection="0"/>
    <xf numFmtId="0" fontId="22" fillId="18" borderId="10" applyNumberFormat="0" applyBorder="0" applyAlignment="0" applyProtection="0"/>
    <xf numFmtId="0" fontId="22" fillId="19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20" borderId="10" applyNumberFormat="0" applyBorder="0" applyAlignment="0" applyProtection="0"/>
    <xf numFmtId="0" fontId="24" fillId="8" borderId="22" applyNumberFormat="0" applyAlignment="0" applyProtection="0"/>
    <xf numFmtId="0" fontId="25" fillId="5" borderId="1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10" applyNumberFormat="0" applyFill="0" applyBorder="0" applyAlignment="0" applyProtection="0"/>
    <xf numFmtId="0" fontId="29" fillId="0" borderId="10"/>
    <xf numFmtId="0" fontId="30" fillId="0" borderId="10"/>
    <xf numFmtId="0" fontId="31" fillId="0" borderId="26" applyNumberFormat="0" applyFill="0" applyAlignment="0" applyProtection="0"/>
    <xf numFmtId="0" fontId="32" fillId="21" borderId="27" applyNumberFormat="0" applyAlignment="0" applyProtection="0"/>
    <xf numFmtId="0" fontId="33" fillId="0" borderId="10" applyNumberFormat="0" applyFill="0" applyBorder="0" applyAlignment="0" applyProtection="0"/>
    <xf numFmtId="0" fontId="34" fillId="22" borderId="22" applyNumberFormat="0" applyAlignment="0" applyProtection="0"/>
    <xf numFmtId="0" fontId="35" fillId="0" borderId="10"/>
    <xf numFmtId="0" fontId="36" fillId="0" borderId="28" applyNumberFormat="0" applyFill="0" applyAlignment="0" applyProtection="0"/>
    <xf numFmtId="0" fontId="37" fillId="4" borderId="10" applyNumberFormat="0" applyBorder="0" applyAlignment="0" applyProtection="0"/>
    <xf numFmtId="0" fontId="21" fillId="23" borderId="29" applyNumberFormat="0" applyFont="0" applyAlignment="0" applyProtection="0"/>
    <xf numFmtId="0" fontId="20" fillId="23" borderId="29" applyNumberFormat="0" applyFont="0" applyAlignment="0" applyProtection="0"/>
    <xf numFmtId="0" fontId="38" fillId="22" borderId="30" applyNumberFormat="0" applyAlignment="0" applyProtection="0"/>
    <xf numFmtId="0" fontId="39" fillId="24" borderId="10" applyNumberFormat="0" applyBorder="0" applyAlignment="0" applyProtection="0"/>
    <xf numFmtId="0" fontId="40" fillId="0" borderId="10"/>
    <xf numFmtId="0" fontId="41" fillId="0" borderId="10" applyNumberFormat="0" applyFill="0" applyBorder="0" applyAlignment="0" applyProtection="0"/>
    <xf numFmtId="0" fontId="42" fillId="0" borderId="10" applyNumberFormat="0" applyFill="0" applyBorder="0" applyAlignment="0" applyProtection="0"/>
    <xf numFmtId="0" fontId="3" fillId="0" borderId="10"/>
    <xf numFmtId="0" fontId="44" fillId="0" borderId="10"/>
    <xf numFmtId="0" fontId="45" fillId="0" borderId="10"/>
    <xf numFmtId="0" fontId="44" fillId="23" borderId="29" applyNumberFormat="0" applyFont="0" applyAlignment="0" applyProtection="0"/>
    <xf numFmtId="0" fontId="2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1" fillId="0" borderId="10"/>
    <xf numFmtId="0" fontId="20" fillId="0" borderId="10"/>
  </cellStyleXfs>
  <cellXfs count="116">
    <xf numFmtId="0" fontId="0" fillId="0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66" fontId="19" fillId="2" borderId="0" xfId="0" applyNumberFormat="1" applyFont="1" applyFill="1" applyAlignment="1">
      <alignment horizontal="left" vertical="top" wrapText="1"/>
    </xf>
    <xf numFmtId="165" fontId="6" fillId="0" borderId="9" xfId="0" applyNumberFormat="1" applyFont="1" applyFill="1" applyBorder="1" applyAlignment="1">
      <alignment horizontal="right" vertical="center" wrapText="1"/>
    </xf>
    <xf numFmtId="166" fontId="6" fillId="0" borderId="17" xfId="0" applyNumberFormat="1" applyFont="1" applyFill="1" applyBorder="1" applyAlignment="1">
      <alignment horizontal="right" vertical="center" wrapText="1"/>
    </xf>
    <xf numFmtId="165" fontId="6" fillId="0" borderId="17" xfId="0" applyNumberFormat="1" applyFont="1" applyFill="1" applyBorder="1" applyAlignment="1">
      <alignment horizontal="right" vertical="center" wrapText="1"/>
    </xf>
    <xf numFmtId="165" fontId="8" fillId="0" borderId="9" xfId="0" applyNumberFormat="1" applyFont="1" applyFill="1" applyBorder="1" applyAlignment="1">
      <alignment horizontal="right" vertical="center" wrapText="1"/>
    </xf>
    <xf numFmtId="166" fontId="8" fillId="0" borderId="21" xfId="0" applyNumberFormat="1" applyFont="1" applyFill="1" applyBorder="1" applyAlignment="1">
      <alignment horizontal="right" vertical="center" wrapText="1"/>
    </xf>
    <xf numFmtId="165" fontId="8" fillId="0" borderId="21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top" wrapText="1"/>
    </xf>
    <xf numFmtId="166" fontId="6" fillId="0" borderId="17" xfId="0" applyNumberFormat="1" applyFont="1" applyFill="1" applyBorder="1" applyAlignment="1">
      <alignment horizontal="left" vertical="top" wrapText="1"/>
    </xf>
    <xf numFmtId="4" fontId="6" fillId="0" borderId="17" xfId="0" applyNumberFormat="1" applyFont="1" applyFill="1" applyBorder="1" applyAlignment="1">
      <alignment vertical="center" wrapText="1"/>
    </xf>
    <xf numFmtId="4" fontId="13" fillId="0" borderId="17" xfId="3" applyNumberFormat="1" applyFont="1" applyFill="1" applyBorder="1" applyAlignment="1">
      <alignment vertical="center"/>
    </xf>
    <xf numFmtId="165" fontId="47" fillId="0" borderId="9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6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6" fontId="6" fillId="0" borderId="31" xfId="0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top" wrapText="1"/>
    </xf>
    <xf numFmtId="0" fontId="14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166" fontId="13" fillId="0" borderId="17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66" fontId="6" fillId="0" borderId="0" xfId="0" applyNumberFormat="1" applyFont="1" applyFill="1" applyAlignment="1">
      <alignment horizontal="left" vertical="top" wrapText="1"/>
    </xf>
    <xf numFmtId="166" fontId="19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top" wrapText="1"/>
    </xf>
    <xf numFmtId="166" fontId="6" fillId="0" borderId="32" xfId="0" applyNumberFormat="1" applyFont="1" applyFill="1" applyBorder="1" applyAlignment="1">
      <alignment horizontal="right" vertical="center" wrapText="1"/>
    </xf>
    <xf numFmtId="166" fontId="6" fillId="0" borderId="14" xfId="0" applyNumberFormat="1" applyFont="1" applyFill="1" applyBorder="1" applyAlignment="1">
      <alignment horizontal="right" vertical="center" wrapText="1"/>
    </xf>
    <xf numFmtId="165" fontId="8" fillId="0" borderId="1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165" fontId="6" fillId="0" borderId="9" xfId="74" applyNumberFormat="1" applyFont="1" applyFill="1" applyBorder="1" applyAlignment="1">
      <alignment horizontal="right" vertical="center" wrapText="1"/>
    </xf>
    <xf numFmtId="165" fontId="8" fillId="25" borderId="9" xfId="0" applyNumberFormat="1" applyFont="1" applyFill="1" applyBorder="1" applyAlignment="1">
      <alignment horizontal="right" vertical="center" wrapText="1"/>
    </xf>
    <xf numFmtId="165" fontId="6" fillId="0" borderId="9" xfId="89" applyNumberFormat="1" applyFont="1" applyFill="1" applyBorder="1" applyAlignment="1">
      <alignment horizontal="right" vertical="center" wrapText="1"/>
    </xf>
    <xf numFmtId="165" fontId="6" fillId="0" borderId="18" xfId="74" applyNumberFormat="1" applyFont="1" applyFill="1" applyBorder="1" applyAlignment="1">
      <alignment horizontal="right" vertical="center" wrapText="1"/>
    </xf>
    <xf numFmtId="165" fontId="6" fillId="0" borderId="17" xfId="74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33" xfId="0" applyNumberFormat="1" applyFont="1" applyFill="1" applyBorder="1" applyAlignment="1">
      <alignment horizontal="right" vertical="center" wrapText="1"/>
    </xf>
    <xf numFmtId="4" fontId="13" fillId="0" borderId="17" xfId="7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6" fillId="25" borderId="9" xfId="0" applyNumberFormat="1" applyFont="1" applyFill="1" applyBorder="1" applyAlignment="1">
      <alignment horizontal="right" vertical="center" wrapText="1"/>
    </xf>
    <xf numFmtId="165" fontId="6" fillId="25" borderId="13" xfId="0" applyNumberFormat="1" applyFont="1" applyFill="1" applyBorder="1" applyAlignment="1">
      <alignment horizontal="right" vertical="center" wrapText="1"/>
    </xf>
    <xf numFmtId="165" fontId="6" fillId="25" borderId="17" xfId="0" applyNumberFormat="1" applyFont="1" applyFill="1" applyBorder="1" applyAlignment="1">
      <alignment horizontal="right" vertical="center" wrapText="1"/>
    </xf>
    <xf numFmtId="165" fontId="6" fillId="25" borderId="15" xfId="0" applyNumberFormat="1" applyFont="1" applyFill="1" applyBorder="1" applyAlignment="1">
      <alignment horizontal="right" vertical="center" wrapText="1"/>
    </xf>
    <xf numFmtId="165" fontId="6" fillId="25" borderId="11" xfId="0" applyNumberFormat="1" applyFont="1" applyFill="1" applyBorder="1" applyAlignment="1">
      <alignment horizontal="right" vertical="center" wrapText="1"/>
    </xf>
    <xf numFmtId="165" fontId="6" fillId="25" borderId="34" xfId="0" applyNumberFormat="1" applyFont="1" applyFill="1" applyBorder="1" applyAlignment="1">
      <alignment horizontal="right" vertical="center" wrapText="1"/>
    </xf>
    <xf numFmtId="165" fontId="6" fillId="25" borderId="35" xfId="0" applyNumberFormat="1" applyFont="1" applyFill="1" applyBorder="1" applyAlignment="1">
      <alignment horizontal="right" vertical="center" wrapText="1"/>
    </xf>
  </cellXfs>
  <cellStyles count="102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rmal_Доходи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Добре" xfId="48"/>
    <cellStyle name="Заголовок 1 2" xfId="49"/>
    <cellStyle name="Заголовок 2 2" xfId="50"/>
    <cellStyle name="Заголовок 3 2" xfId="51"/>
    <cellStyle name="Заголовок 4 2" xfId="52"/>
    <cellStyle name="Звичайний 2" xfId="53"/>
    <cellStyle name="Звичайний 2 2" xfId="71"/>
    <cellStyle name="Звичайний 2 3" xfId="101"/>
    <cellStyle name="Звичайний 3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" xfId="0" builtinId="0"/>
    <cellStyle name="Обычный 10" xfId="1"/>
    <cellStyle name="Обычный 11" xfId="77"/>
    <cellStyle name="Обычный 12" xfId="78"/>
    <cellStyle name="Обычный 13" xfId="79"/>
    <cellStyle name="Обычный 14" xfId="80"/>
    <cellStyle name="Обычный 15" xfId="81"/>
    <cellStyle name="Обычный 16" xfId="82"/>
    <cellStyle name="Обычный 17" xfId="83"/>
    <cellStyle name="Обычный 18" xfId="84"/>
    <cellStyle name="Обычный 19" xfId="85"/>
    <cellStyle name="Обычный 2" xfId="3"/>
    <cellStyle name="Обычный 2 2" xfId="70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59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4" xfId="2"/>
    <cellStyle name="Обычный 5" xfId="69"/>
    <cellStyle name="Обычный 6" xfId="73"/>
    <cellStyle name="Обычный 7" xfId="74"/>
    <cellStyle name="Обычный 8" xfId="75"/>
    <cellStyle name="Обычный 9" xfId="76"/>
    <cellStyle name="Підсумок" xfId="60"/>
    <cellStyle name="Поганий" xfId="61"/>
    <cellStyle name="Примечание 2" xfId="62"/>
    <cellStyle name="Примітка" xfId="63"/>
    <cellStyle name="Примітка 2" xfId="72"/>
    <cellStyle name="Результат" xfId="64"/>
    <cellStyle name="Середній" xfId="65"/>
    <cellStyle name="Стиль 1" xfId="66"/>
    <cellStyle name="Текст попередження" xfId="67"/>
    <cellStyle name="Текст пояснення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view="pageBreakPreview" zoomScale="130" zoomScaleNormal="100" zoomScaleSheetLayoutView="130" workbookViewId="0">
      <pane xSplit="3" ySplit="7" topLeftCell="D103" activePane="bottomRight" state="frozen"/>
      <selection pane="topRight" activeCell="D1" sqref="D1"/>
      <selection pane="bottomLeft" activeCell="A8" sqref="A8"/>
      <selection pane="bottomRight" activeCell="F103" sqref="F103"/>
    </sheetView>
  </sheetViews>
  <sheetFormatPr defaultColWidth="9.28515625" defaultRowHeight="10.199999999999999" x14ac:dyDescent="0.2"/>
  <cols>
    <col min="1" max="1" width="12" style="1" customWidth="1"/>
    <col min="2" max="2" width="42" style="1" customWidth="1"/>
    <col min="3" max="3" width="10.28515625" style="1" customWidth="1"/>
    <col min="4" max="4" width="12.85546875" style="2" customWidth="1"/>
    <col min="5" max="5" width="13.140625" style="2" customWidth="1"/>
    <col min="6" max="6" width="14.42578125" style="2" customWidth="1"/>
    <col min="7" max="7" width="12" style="3" customWidth="1"/>
    <col min="8" max="11" width="12" style="2" customWidth="1"/>
    <col min="12" max="12" width="12" style="3" customWidth="1"/>
    <col min="13" max="13" width="12" style="2" customWidth="1"/>
    <col min="14" max="16384" width="9.28515625" style="1"/>
  </cols>
  <sheetData>
    <row r="1" spans="1:13" ht="30.45" customHeight="1" x14ac:dyDescent="0.2">
      <c r="A1" s="90" t="s">
        <v>193</v>
      </c>
      <c r="B1" s="90"/>
      <c r="C1" s="90"/>
      <c r="D1" s="91"/>
      <c r="E1" s="90"/>
      <c r="F1" s="90"/>
      <c r="G1" s="91"/>
      <c r="H1" s="91"/>
      <c r="I1" s="91"/>
      <c r="J1" s="90"/>
      <c r="K1" s="90"/>
      <c r="L1" s="90"/>
      <c r="M1" s="90"/>
    </row>
    <row r="2" spans="1:13" s="17" customFormat="1" ht="25.65" customHeight="1" x14ac:dyDescent="0.2">
      <c r="A2" s="92" t="s">
        <v>218</v>
      </c>
      <c r="B2" s="92"/>
      <c r="C2" s="92"/>
      <c r="D2" s="93"/>
      <c r="E2" s="92"/>
      <c r="F2" s="92"/>
      <c r="G2" s="93"/>
      <c r="H2" s="93"/>
      <c r="I2" s="93"/>
      <c r="J2" s="92"/>
      <c r="K2" s="92"/>
      <c r="L2" s="92"/>
      <c r="M2" s="92"/>
    </row>
    <row r="3" spans="1:13" s="17" customFormat="1" ht="12.15" customHeight="1" x14ac:dyDescent="0.2">
      <c r="A3" s="94"/>
      <c r="B3" s="94"/>
      <c r="C3" s="94"/>
      <c r="D3" s="95"/>
      <c r="E3" s="94"/>
      <c r="F3" s="94"/>
      <c r="G3" s="95"/>
      <c r="H3" s="95"/>
      <c r="I3" s="95"/>
      <c r="J3" s="94"/>
      <c r="K3" s="94"/>
      <c r="L3" s="18" t="s">
        <v>0</v>
      </c>
      <c r="M3" s="19" t="s">
        <v>178</v>
      </c>
    </row>
    <row r="4" spans="1:13" s="17" customFormat="1" ht="13.65" customHeight="1" x14ac:dyDescent="0.2">
      <c r="A4" s="96" t="s">
        <v>1</v>
      </c>
      <c r="B4" s="96"/>
      <c r="C4" s="97" t="s">
        <v>2</v>
      </c>
      <c r="D4" s="104" t="s">
        <v>3</v>
      </c>
      <c r="E4" s="105"/>
      <c r="F4" s="105"/>
      <c r="G4" s="105"/>
      <c r="H4" s="106"/>
      <c r="I4" s="104" t="s">
        <v>4</v>
      </c>
      <c r="J4" s="105"/>
      <c r="K4" s="105"/>
      <c r="L4" s="105"/>
      <c r="M4" s="106"/>
    </row>
    <row r="5" spans="1:13" s="17" customFormat="1" ht="13.65" customHeight="1" x14ac:dyDescent="0.2">
      <c r="A5" s="96"/>
      <c r="B5" s="96"/>
      <c r="C5" s="97"/>
      <c r="D5" s="98" t="s">
        <v>219</v>
      </c>
      <c r="E5" s="98" t="s">
        <v>207</v>
      </c>
      <c r="F5" s="98" t="s">
        <v>220</v>
      </c>
      <c r="G5" s="101" t="s">
        <v>208</v>
      </c>
      <c r="H5" s="98" t="s">
        <v>209</v>
      </c>
      <c r="I5" s="98" t="s">
        <v>219</v>
      </c>
      <c r="J5" s="98" t="s">
        <v>207</v>
      </c>
      <c r="K5" s="98" t="s">
        <v>220</v>
      </c>
      <c r="L5" s="101" t="s">
        <v>208</v>
      </c>
      <c r="M5" s="98" t="s">
        <v>209</v>
      </c>
    </row>
    <row r="6" spans="1:13" s="17" customFormat="1" ht="13.65" customHeight="1" x14ac:dyDescent="0.2">
      <c r="A6" s="96"/>
      <c r="B6" s="96"/>
      <c r="C6" s="97"/>
      <c r="D6" s="99"/>
      <c r="E6" s="99"/>
      <c r="F6" s="99"/>
      <c r="G6" s="102"/>
      <c r="H6" s="99"/>
      <c r="I6" s="99"/>
      <c r="J6" s="99"/>
      <c r="K6" s="99"/>
      <c r="L6" s="102"/>
      <c r="M6" s="99"/>
    </row>
    <row r="7" spans="1:13" s="17" customFormat="1" ht="28.5" customHeight="1" x14ac:dyDescent="0.2">
      <c r="A7" s="96"/>
      <c r="B7" s="96"/>
      <c r="C7" s="97"/>
      <c r="D7" s="100"/>
      <c r="E7" s="100"/>
      <c r="F7" s="100"/>
      <c r="G7" s="103"/>
      <c r="H7" s="100"/>
      <c r="I7" s="100"/>
      <c r="J7" s="100"/>
      <c r="K7" s="100"/>
      <c r="L7" s="103"/>
      <c r="M7" s="100"/>
    </row>
    <row r="8" spans="1:13" s="17" customFormat="1" ht="13.65" customHeight="1" x14ac:dyDescent="0.2">
      <c r="A8" s="107" t="s">
        <v>180</v>
      </c>
      <c r="B8" s="108"/>
      <c r="C8" s="20"/>
      <c r="D8" s="21"/>
      <c r="E8" s="21"/>
      <c r="F8" s="21"/>
      <c r="G8" s="22"/>
      <c r="H8" s="23"/>
      <c r="I8" s="21"/>
      <c r="J8" s="21"/>
      <c r="K8" s="21"/>
      <c r="L8" s="24"/>
      <c r="M8" s="21"/>
    </row>
    <row r="9" spans="1:13" s="17" customFormat="1" ht="11.7" customHeight="1" x14ac:dyDescent="0.2">
      <c r="A9" s="88" t="s">
        <v>5</v>
      </c>
      <c r="B9" s="89"/>
      <c r="C9" s="25" t="s">
        <v>6</v>
      </c>
      <c r="D9" s="109">
        <v>217513880.52000001</v>
      </c>
      <c r="E9" s="4">
        <v>730921496.91999996</v>
      </c>
      <c r="F9" s="4">
        <v>786357713.83000004</v>
      </c>
      <c r="G9" s="64">
        <f>F9/E9*100</f>
        <v>107.58442830640507</v>
      </c>
      <c r="H9" s="4">
        <f>F9-D9</f>
        <v>568843833.31000006</v>
      </c>
      <c r="I9" s="4">
        <v>154806.74</v>
      </c>
      <c r="J9" s="4">
        <v>130000</v>
      </c>
      <c r="K9" s="66">
        <v>115195.38</v>
      </c>
      <c r="L9" s="26">
        <f>K9/J9*100</f>
        <v>88.611830769230764</v>
      </c>
      <c r="M9" s="4">
        <f>K9-I9</f>
        <v>-39611.359999999986</v>
      </c>
    </row>
    <row r="10" spans="1:13" s="17" customFormat="1" ht="21" customHeight="1" x14ac:dyDescent="0.2">
      <c r="A10" s="72" t="s">
        <v>7</v>
      </c>
      <c r="B10" s="73"/>
      <c r="C10" s="25" t="s">
        <v>8</v>
      </c>
      <c r="D10" s="109">
        <v>153963715.62</v>
      </c>
      <c r="E10" s="4">
        <v>670581420.91999996</v>
      </c>
      <c r="F10" s="4">
        <v>726550025.69000006</v>
      </c>
      <c r="G10" s="64">
        <f t="shared" ref="G10:G45" si="0">F10/E10*100</f>
        <v>108.34628026127153</v>
      </c>
      <c r="H10" s="4">
        <f t="shared" ref="H10:H45" si="1">F10-D10</f>
        <v>572586310.07000005</v>
      </c>
      <c r="I10" s="4"/>
      <c r="J10" s="4"/>
      <c r="K10" s="4"/>
      <c r="L10" s="26"/>
      <c r="M10" s="4"/>
    </row>
    <row r="11" spans="1:13" s="17" customFormat="1" ht="11.7" customHeight="1" x14ac:dyDescent="0.2">
      <c r="A11" s="72" t="s">
        <v>9</v>
      </c>
      <c r="B11" s="73"/>
      <c r="C11" s="25" t="s">
        <v>10</v>
      </c>
      <c r="D11" s="109">
        <v>153948027.34</v>
      </c>
      <c r="E11" s="4">
        <v>670569714.91999996</v>
      </c>
      <c r="F11" s="4">
        <v>726538318.87</v>
      </c>
      <c r="G11" s="64">
        <f t="shared" si="0"/>
        <v>108.34642583831528</v>
      </c>
      <c r="H11" s="4">
        <f t="shared" si="1"/>
        <v>572590291.52999997</v>
      </c>
      <c r="I11" s="4"/>
      <c r="J11" s="4"/>
      <c r="K11" s="4"/>
      <c r="L11" s="26"/>
      <c r="M11" s="4"/>
    </row>
    <row r="12" spans="1:13" s="17" customFormat="1" ht="29.25" customHeight="1" x14ac:dyDescent="0.2">
      <c r="A12" s="72" t="s">
        <v>11</v>
      </c>
      <c r="B12" s="73"/>
      <c r="C12" s="25" t="s">
        <v>12</v>
      </c>
      <c r="D12" s="109">
        <v>132115307.97</v>
      </c>
      <c r="E12" s="4">
        <v>111688587</v>
      </c>
      <c r="F12" s="4">
        <v>108555800.93000001</v>
      </c>
      <c r="G12" s="64">
        <f t="shared" si="0"/>
        <v>97.195070549151112</v>
      </c>
      <c r="H12" s="4">
        <f t="shared" si="1"/>
        <v>-23559507.039999992</v>
      </c>
      <c r="I12" s="4"/>
      <c r="J12" s="4"/>
      <c r="K12" s="4"/>
      <c r="L12" s="26"/>
      <c r="M12" s="4"/>
    </row>
    <row r="13" spans="1:13" s="17" customFormat="1" ht="51" customHeight="1" x14ac:dyDescent="0.2">
      <c r="A13" s="72" t="s">
        <v>13</v>
      </c>
      <c r="B13" s="73"/>
      <c r="C13" s="25" t="s">
        <v>14</v>
      </c>
      <c r="D13" s="109">
        <v>16605470.619999999</v>
      </c>
      <c r="E13" s="4">
        <v>555346127.91999996</v>
      </c>
      <c r="F13" s="4">
        <v>614511442.5</v>
      </c>
      <c r="G13" s="64">
        <f t="shared" si="0"/>
        <v>110.65377277439541</v>
      </c>
      <c r="H13" s="4">
        <f t="shared" si="1"/>
        <v>597905971.88</v>
      </c>
      <c r="I13" s="4"/>
      <c r="J13" s="4"/>
      <c r="K13" s="4"/>
      <c r="L13" s="26"/>
      <c r="M13" s="4"/>
    </row>
    <row r="14" spans="1:13" s="17" customFormat="1" ht="29.85" customHeight="1" x14ac:dyDescent="0.2">
      <c r="A14" s="72" t="s">
        <v>15</v>
      </c>
      <c r="B14" s="73"/>
      <c r="C14" s="25" t="s">
        <v>16</v>
      </c>
      <c r="D14" s="109">
        <v>4346881.59</v>
      </c>
      <c r="E14" s="4">
        <v>2535000</v>
      </c>
      <c r="F14" s="4">
        <v>2571949.88</v>
      </c>
      <c r="G14" s="64">
        <f t="shared" si="0"/>
        <v>101.4575889546351</v>
      </c>
      <c r="H14" s="4">
        <f t="shared" si="1"/>
        <v>-1774931.71</v>
      </c>
      <c r="I14" s="4"/>
      <c r="J14" s="4"/>
      <c r="K14" s="4"/>
      <c r="L14" s="26"/>
      <c r="M14" s="4"/>
    </row>
    <row r="15" spans="1:13" s="17" customFormat="1" ht="21" customHeight="1" x14ac:dyDescent="0.2">
      <c r="A15" s="72" t="s">
        <v>17</v>
      </c>
      <c r="B15" s="73"/>
      <c r="C15" s="25" t="s">
        <v>18</v>
      </c>
      <c r="D15" s="109">
        <v>880367.16</v>
      </c>
      <c r="E15" s="4">
        <v>1000000</v>
      </c>
      <c r="F15" s="4">
        <v>899125.56</v>
      </c>
      <c r="G15" s="26">
        <f t="shared" si="0"/>
        <v>89.912556000000009</v>
      </c>
      <c r="H15" s="4">
        <f t="shared" si="1"/>
        <v>18758.400000000023</v>
      </c>
      <c r="I15" s="4"/>
      <c r="J15" s="4"/>
      <c r="K15" s="4"/>
      <c r="L15" s="26"/>
      <c r="M15" s="4"/>
    </row>
    <row r="16" spans="1:13" s="17" customFormat="1" ht="11.7" customHeight="1" x14ac:dyDescent="0.2">
      <c r="A16" s="72" t="s">
        <v>19</v>
      </c>
      <c r="B16" s="73"/>
      <c r="C16" s="25" t="s">
        <v>20</v>
      </c>
      <c r="D16" s="109">
        <v>15688.28</v>
      </c>
      <c r="E16" s="4">
        <v>11706</v>
      </c>
      <c r="F16" s="4">
        <v>11706.82</v>
      </c>
      <c r="G16" s="26">
        <f t="shared" si="0"/>
        <v>100.00700495472408</v>
      </c>
      <c r="H16" s="4">
        <f t="shared" si="1"/>
        <v>-3981.4600000000009</v>
      </c>
      <c r="I16" s="4"/>
      <c r="J16" s="4"/>
      <c r="K16" s="4"/>
      <c r="L16" s="26"/>
      <c r="M16" s="4"/>
    </row>
    <row r="17" spans="1:13" s="17" customFormat="1" ht="21" customHeight="1" x14ac:dyDescent="0.2">
      <c r="A17" s="72" t="s">
        <v>21</v>
      </c>
      <c r="B17" s="73"/>
      <c r="C17" s="25" t="s">
        <v>22</v>
      </c>
      <c r="D17" s="109">
        <v>15688.28</v>
      </c>
      <c r="E17" s="4">
        <v>11706</v>
      </c>
      <c r="F17" s="4">
        <v>11706.82</v>
      </c>
      <c r="G17" s="26">
        <f t="shared" si="0"/>
        <v>100.00700495472408</v>
      </c>
      <c r="H17" s="4">
        <f t="shared" si="1"/>
        <v>-3981.4600000000009</v>
      </c>
      <c r="I17" s="4"/>
      <c r="J17" s="4"/>
      <c r="K17" s="4"/>
      <c r="L17" s="26"/>
      <c r="M17" s="4"/>
    </row>
    <row r="18" spans="1:13" s="17" customFormat="1" ht="21" customHeight="1" x14ac:dyDescent="0.2">
      <c r="A18" s="72" t="s">
        <v>23</v>
      </c>
      <c r="B18" s="73"/>
      <c r="C18" s="25" t="s">
        <v>24</v>
      </c>
      <c r="D18" s="109">
        <v>292158.61</v>
      </c>
      <c r="E18" s="4">
        <v>2000</v>
      </c>
      <c r="F18" s="4">
        <v>204.97</v>
      </c>
      <c r="G18" s="26">
        <f t="shared" si="0"/>
        <v>10.2485</v>
      </c>
      <c r="H18" s="4">
        <f t="shared" si="1"/>
        <v>-291953.64</v>
      </c>
      <c r="I18" s="4"/>
      <c r="J18" s="4"/>
      <c r="K18" s="4"/>
      <c r="L18" s="26"/>
      <c r="M18" s="4"/>
    </row>
    <row r="19" spans="1:13" s="17" customFormat="1" ht="17.25" customHeight="1" x14ac:dyDescent="0.2">
      <c r="A19" s="72" t="s">
        <v>25</v>
      </c>
      <c r="B19" s="73"/>
      <c r="C19" s="25" t="s">
        <v>26</v>
      </c>
      <c r="D19" s="109">
        <v>1275.96</v>
      </c>
      <c r="E19" s="109"/>
      <c r="F19" s="109"/>
      <c r="G19" s="26"/>
      <c r="H19" s="4">
        <f t="shared" si="1"/>
        <v>-1275.96</v>
      </c>
      <c r="I19" s="4"/>
      <c r="J19" s="4"/>
      <c r="K19" s="4"/>
      <c r="L19" s="26"/>
      <c r="M19" s="4"/>
    </row>
    <row r="20" spans="1:13" s="17" customFormat="1" ht="46.5" customHeight="1" x14ac:dyDescent="0.2">
      <c r="A20" s="72" t="s">
        <v>27</v>
      </c>
      <c r="B20" s="73"/>
      <c r="C20" s="25" t="s">
        <v>28</v>
      </c>
      <c r="D20" s="64">
        <v>1275.96</v>
      </c>
      <c r="E20" s="64"/>
      <c r="F20" s="64"/>
      <c r="G20" s="26"/>
      <c r="H20" s="4">
        <f t="shared" si="1"/>
        <v>-1275.96</v>
      </c>
      <c r="I20" s="4"/>
      <c r="J20" s="4"/>
      <c r="K20" s="4"/>
      <c r="L20" s="26"/>
      <c r="M20" s="4"/>
    </row>
    <row r="21" spans="1:13" s="17" customFormat="1" ht="21" customHeight="1" x14ac:dyDescent="0.2">
      <c r="A21" s="72" t="s">
        <v>29</v>
      </c>
      <c r="B21" s="73"/>
      <c r="C21" s="25" t="s">
        <v>30</v>
      </c>
      <c r="D21" s="109">
        <v>290882.65000000002</v>
      </c>
      <c r="E21" s="109">
        <v>2000</v>
      </c>
      <c r="F21" s="109">
        <v>204.97</v>
      </c>
      <c r="G21" s="26">
        <f t="shared" si="0"/>
        <v>10.2485</v>
      </c>
      <c r="H21" s="4">
        <f t="shared" si="1"/>
        <v>-290677.68000000005</v>
      </c>
      <c r="I21" s="4"/>
      <c r="J21" s="4"/>
      <c r="K21" s="4"/>
      <c r="L21" s="26"/>
      <c r="M21" s="4"/>
    </row>
    <row r="22" spans="1:13" s="17" customFormat="1" ht="21" customHeight="1" x14ac:dyDescent="0.2">
      <c r="A22" s="72" t="s">
        <v>31</v>
      </c>
      <c r="B22" s="73"/>
      <c r="C22" s="25" t="s">
        <v>32</v>
      </c>
      <c r="D22" s="109">
        <v>290882.65000000002</v>
      </c>
      <c r="E22" s="109">
        <v>2000</v>
      </c>
      <c r="F22" s="109">
        <v>204.97</v>
      </c>
      <c r="G22" s="26">
        <f t="shared" si="0"/>
        <v>10.2485</v>
      </c>
      <c r="H22" s="4">
        <f t="shared" si="1"/>
        <v>-290677.68000000005</v>
      </c>
      <c r="I22" s="4"/>
      <c r="J22" s="4"/>
      <c r="K22" s="4"/>
      <c r="L22" s="26"/>
      <c r="M22" s="4"/>
    </row>
    <row r="23" spans="1:13" s="17" customFormat="1" ht="11.7" customHeight="1" x14ac:dyDescent="0.2">
      <c r="A23" s="72" t="s">
        <v>33</v>
      </c>
      <c r="B23" s="73"/>
      <c r="C23" s="25" t="s">
        <v>34</v>
      </c>
      <c r="D23" s="109">
        <v>6391958.3200000003</v>
      </c>
      <c r="E23" s="109">
        <v>17405028</v>
      </c>
      <c r="F23" s="109">
        <v>16524224.42</v>
      </c>
      <c r="G23" s="26">
        <f t="shared" si="0"/>
        <v>94.939372806524645</v>
      </c>
      <c r="H23" s="4">
        <f t="shared" si="1"/>
        <v>10132266.1</v>
      </c>
      <c r="I23" s="4"/>
      <c r="J23" s="4"/>
      <c r="K23" s="4"/>
      <c r="L23" s="26"/>
      <c r="M23" s="4"/>
    </row>
    <row r="24" spans="1:13" s="17" customFormat="1" ht="21" customHeight="1" x14ac:dyDescent="0.2">
      <c r="A24" s="72" t="s">
        <v>35</v>
      </c>
      <c r="B24" s="73"/>
      <c r="C24" s="25" t="s">
        <v>36</v>
      </c>
      <c r="D24" s="109">
        <v>668499.30000000005</v>
      </c>
      <c r="E24" s="109">
        <v>2700000</v>
      </c>
      <c r="F24" s="109">
        <v>2287252</v>
      </c>
      <c r="G24" s="26">
        <f t="shared" si="0"/>
        <v>84.71303703703704</v>
      </c>
      <c r="H24" s="4">
        <f t="shared" si="1"/>
        <v>1618752.7</v>
      </c>
      <c r="I24" s="4"/>
      <c r="J24" s="4"/>
      <c r="K24" s="4"/>
      <c r="L24" s="26"/>
      <c r="M24" s="4"/>
    </row>
    <row r="25" spans="1:13" s="17" customFormat="1" ht="11.7" customHeight="1" x14ac:dyDescent="0.2">
      <c r="A25" s="72" t="s">
        <v>37</v>
      </c>
      <c r="B25" s="73"/>
      <c r="C25" s="25" t="s">
        <v>38</v>
      </c>
      <c r="D25" s="109">
        <v>668499.30000000005</v>
      </c>
      <c r="E25" s="109">
        <v>2700000</v>
      </c>
      <c r="F25" s="109">
        <v>2287252</v>
      </c>
      <c r="G25" s="26">
        <f t="shared" si="0"/>
        <v>84.71303703703704</v>
      </c>
      <c r="H25" s="4">
        <f t="shared" si="1"/>
        <v>1618752.7</v>
      </c>
      <c r="I25" s="4"/>
      <c r="J25" s="4"/>
      <c r="K25" s="4"/>
      <c r="L25" s="26"/>
      <c r="M25" s="4"/>
    </row>
    <row r="26" spans="1:13" s="17" customFormat="1" ht="21" customHeight="1" x14ac:dyDescent="0.2">
      <c r="A26" s="72" t="s">
        <v>39</v>
      </c>
      <c r="B26" s="73"/>
      <c r="C26" s="25" t="s">
        <v>40</v>
      </c>
      <c r="D26" s="109">
        <v>3404211.8</v>
      </c>
      <c r="E26" s="109">
        <v>9000000</v>
      </c>
      <c r="F26" s="109">
        <v>8320768.6500000004</v>
      </c>
      <c r="G26" s="26">
        <f t="shared" si="0"/>
        <v>92.452984999999998</v>
      </c>
      <c r="H26" s="4">
        <f t="shared" si="1"/>
        <v>4916556.8500000006</v>
      </c>
      <c r="I26" s="4"/>
      <c r="J26" s="4"/>
      <c r="K26" s="4"/>
      <c r="L26" s="26"/>
      <c r="M26" s="4"/>
    </row>
    <row r="27" spans="1:13" s="17" customFormat="1" ht="11.7" customHeight="1" x14ac:dyDescent="0.2">
      <c r="A27" s="72" t="s">
        <v>37</v>
      </c>
      <c r="B27" s="73"/>
      <c r="C27" s="25" t="s">
        <v>41</v>
      </c>
      <c r="D27" s="109">
        <v>3404211.8</v>
      </c>
      <c r="E27" s="109">
        <v>9000000</v>
      </c>
      <c r="F27" s="109">
        <v>8320768.6500000004</v>
      </c>
      <c r="G27" s="26">
        <f t="shared" si="0"/>
        <v>92.452984999999998</v>
      </c>
      <c r="H27" s="4">
        <f t="shared" si="1"/>
        <v>4916556.8500000006</v>
      </c>
      <c r="I27" s="4"/>
      <c r="J27" s="4"/>
      <c r="K27" s="4"/>
      <c r="L27" s="26"/>
      <c r="M27" s="4"/>
    </row>
    <row r="28" spans="1:13" s="17" customFormat="1" ht="21" customHeight="1" x14ac:dyDescent="0.2">
      <c r="A28" s="72" t="s">
        <v>42</v>
      </c>
      <c r="B28" s="73"/>
      <c r="C28" s="25" t="s">
        <v>43</v>
      </c>
      <c r="D28" s="109">
        <v>2319247.2200000002</v>
      </c>
      <c r="E28" s="109">
        <v>5705028</v>
      </c>
      <c r="F28" s="109">
        <v>5916203.7699999996</v>
      </c>
      <c r="G28" s="26">
        <f t="shared" si="0"/>
        <v>103.70157289324433</v>
      </c>
      <c r="H28" s="4">
        <f t="shared" si="1"/>
        <v>3596956.5499999993</v>
      </c>
      <c r="I28" s="4"/>
      <c r="J28" s="4"/>
      <c r="K28" s="4"/>
      <c r="L28" s="26"/>
      <c r="M28" s="4"/>
    </row>
    <row r="29" spans="1:13" s="17" customFormat="1" ht="21" customHeight="1" x14ac:dyDescent="0.2">
      <c r="A29" s="72" t="s">
        <v>44</v>
      </c>
      <c r="B29" s="73"/>
      <c r="C29" s="25" t="s">
        <v>45</v>
      </c>
      <c r="D29" s="109">
        <v>56866047.969999999</v>
      </c>
      <c r="E29" s="109">
        <v>42933048</v>
      </c>
      <c r="F29" s="109">
        <v>43283258.75</v>
      </c>
      <c r="G29" s="26">
        <f t="shared" si="0"/>
        <v>100.81571368983633</v>
      </c>
      <c r="H29" s="4">
        <f t="shared" si="1"/>
        <v>-13582789.219999999</v>
      </c>
      <c r="I29" s="4"/>
      <c r="J29" s="4"/>
      <c r="K29" s="4"/>
      <c r="L29" s="26"/>
      <c r="M29" s="4"/>
    </row>
    <row r="30" spans="1:13" s="17" customFormat="1" ht="11.7" customHeight="1" x14ac:dyDescent="0.2">
      <c r="A30" s="72" t="s">
        <v>46</v>
      </c>
      <c r="B30" s="73"/>
      <c r="C30" s="25" t="s">
        <v>47</v>
      </c>
      <c r="D30" s="109">
        <v>29822870.620000001</v>
      </c>
      <c r="E30" s="109">
        <v>13982650</v>
      </c>
      <c r="F30" s="109">
        <v>14133525.289999999</v>
      </c>
      <c r="G30" s="26">
        <f t="shared" si="0"/>
        <v>101.07901785426938</v>
      </c>
      <c r="H30" s="4">
        <f t="shared" si="1"/>
        <v>-15689345.330000002</v>
      </c>
      <c r="I30" s="4"/>
      <c r="J30" s="4"/>
      <c r="K30" s="4"/>
      <c r="L30" s="26"/>
      <c r="M30" s="4"/>
    </row>
    <row r="31" spans="1:13" s="17" customFormat="1" ht="35.25" customHeight="1" x14ac:dyDescent="0.2">
      <c r="A31" s="72" t="s">
        <v>48</v>
      </c>
      <c r="B31" s="73"/>
      <c r="C31" s="25" t="s">
        <v>49</v>
      </c>
      <c r="D31" s="109">
        <v>2305.1999999999998</v>
      </c>
      <c r="E31" s="109">
        <v>1300</v>
      </c>
      <c r="F31" s="109">
        <v>946.79</v>
      </c>
      <c r="G31" s="26">
        <f t="shared" si="0"/>
        <v>72.83</v>
      </c>
      <c r="H31" s="4">
        <f t="shared" si="1"/>
        <v>-1358.4099999999999</v>
      </c>
      <c r="I31" s="4"/>
      <c r="J31" s="4"/>
      <c r="K31" s="4"/>
      <c r="L31" s="26"/>
      <c r="M31" s="4"/>
    </row>
    <row r="32" spans="1:13" s="17" customFormat="1" ht="29.85" customHeight="1" x14ac:dyDescent="0.2">
      <c r="A32" s="72" t="s">
        <v>50</v>
      </c>
      <c r="B32" s="73"/>
      <c r="C32" s="25" t="s">
        <v>51</v>
      </c>
      <c r="D32" s="109">
        <v>17072.55</v>
      </c>
      <c r="E32" s="109">
        <v>5793</v>
      </c>
      <c r="F32" s="109">
        <v>4482.96</v>
      </c>
      <c r="G32" s="26">
        <f t="shared" si="0"/>
        <v>77.385810460901084</v>
      </c>
      <c r="H32" s="4">
        <f t="shared" si="1"/>
        <v>-12589.59</v>
      </c>
      <c r="I32" s="4"/>
      <c r="J32" s="4"/>
      <c r="K32" s="4"/>
      <c r="L32" s="26"/>
      <c r="M32" s="4"/>
    </row>
    <row r="33" spans="1:13" s="17" customFormat="1" ht="34.5" customHeight="1" x14ac:dyDescent="0.2">
      <c r="A33" s="72" t="s">
        <v>52</v>
      </c>
      <c r="B33" s="73"/>
      <c r="C33" s="25" t="s">
        <v>53</v>
      </c>
      <c r="D33" s="109">
        <v>24473.11</v>
      </c>
      <c r="E33" s="109">
        <v>9000</v>
      </c>
      <c r="F33" s="109">
        <v>4767.0600000000004</v>
      </c>
      <c r="G33" s="26">
        <f t="shared" si="0"/>
        <v>52.967333333333336</v>
      </c>
      <c r="H33" s="4">
        <f t="shared" si="1"/>
        <v>-19706.05</v>
      </c>
      <c r="I33" s="4"/>
      <c r="J33" s="4"/>
      <c r="K33" s="4"/>
      <c r="L33" s="26"/>
      <c r="M33" s="4"/>
    </row>
    <row r="34" spans="1:13" s="17" customFormat="1" ht="29.85" customHeight="1" x14ac:dyDescent="0.2">
      <c r="A34" s="72" t="s">
        <v>54</v>
      </c>
      <c r="B34" s="73"/>
      <c r="C34" s="25" t="s">
        <v>55</v>
      </c>
      <c r="D34" s="109">
        <v>711038.3</v>
      </c>
      <c r="E34" s="109">
        <v>285307</v>
      </c>
      <c r="F34" s="109">
        <v>285102.83</v>
      </c>
      <c r="G34" s="26">
        <f t="shared" si="0"/>
        <v>99.928438489066167</v>
      </c>
      <c r="H34" s="4">
        <f t="shared" si="1"/>
        <v>-425935.47000000003</v>
      </c>
      <c r="I34" s="4"/>
      <c r="J34" s="4"/>
      <c r="K34" s="4"/>
      <c r="L34" s="26"/>
      <c r="M34" s="4"/>
    </row>
    <row r="35" spans="1:13" s="17" customFormat="1" ht="11.7" customHeight="1" x14ac:dyDescent="0.2">
      <c r="A35" s="72" t="s">
        <v>56</v>
      </c>
      <c r="B35" s="73"/>
      <c r="C35" s="25" t="s">
        <v>57</v>
      </c>
      <c r="D35" s="109">
        <v>19779752.98</v>
      </c>
      <c r="E35" s="109">
        <v>10220000</v>
      </c>
      <c r="F35" s="109">
        <v>10244447.9</v>
      </c>
      <c r="G35" s="26">
        <f t="shared" si="0"/>
        <v>100.23921624266146</v>
      </c>
      <c r="H35" s="4">
        <f t="shared" si="1"/>
        <v>-9535305.0800000001</v>
      </c>
      <c r="I35" s="4"/>
      <c r="J35" s="4"/>
      <c r="K35" s="4"/>
      <c r="L35" s="26"/>
      <c r="M35" s="4"/>
    </row>
    <row r="36" spans="1:13" s="17" customFormat="1" ht="11.7" customHeight="1" x14ac:dyDescent="0.2">
      <c r="A36" s="72" t="s">
        <v>58</v>
      </c>
      <c r="B36" s="73"/>
      <c r="C36" s="25" t="s">
        <v>59</v>
      </c>
      <c r="D36" s="109">
        <v>8450073</v>
      </c>
      <c r="E36" s="109">
        <v>3170000</v>
      </c>
      <c r="F36" s="109">
        <v>3364826.9</v>
      </c>
      <c r="G36" s="26">
        <f t="shared" si="0"/>
        <v>106.14595899053627</v>
      </c>
      <c r="H36" s="4">
        <f t="shared" si="1"/>
        <v>-5085246.0999999996</v>
      </c>
      <c r="I36" s="4"/>
      <c r="J36" s="4"/>
      <c r="K36" s="4"/>
      <c r="L36" s="26"/>
      <c r="M36" s="4"/>
    </row>
    <row r="37" spans="1:13" s="17" customFormat="1" ht="11.7" customHeight="1" x14ac:dyDescent="0.2">
      <c r="A37" s="72" t="s">
        <v>60</v>
      </c>
      <c r="B37" s="73"/>
      <c r="C37" s="25" t="s">
        <v>61</v>
      </c>
      <c r="D37" s="109">
        <v>140045.63</v>
      </c>
      <c r="E37" s="109">
        <v>40000</v>
      </c>
      <c r="F37" s="109">
        <v>45557.59</v>
      </c>
      <c r="G37" s="26">
        <f t="shared" si="0"/>
        <v>113.89397499999998</v>
      </c>
      <c r="H37" s="4">
        <f t="shared" si="1"/>
        <v>-94488.040000000008</v>
      </c>
      <c r="I37" s="4"/>
      <c r="J37" s="4"/>
      <c r="K37" s="4"/>
      <c r="L37" s="26"/>
      <c r="M37" s="4"/>
    </row>
    <row r="38" spans="1:13" s="17" customFormat="1" ht="11.7" customHeight="1" x14ac:dyDescent="0.2">
      <c r="A38" s="72" t="s">
        <v>62</v>
      </c>
      <c r="B38" s="73"/>
      <c r="C38" s="25" t="s">
        <v>63</v>
      </c>
      <c r="D38" s="109">
        <v>660609.85</v>
      </c>
      <c r="E38" s="109">
        <v>220000</v>
      </c>
      <c r="F38" s="109">
        <v>158393.26</v>
      </c>
      <c r="G38" s="26">
        <f t="shared" si="0"/>
        <v>71.996936363636365</v>
      </c>
      <c r="H38" s="4">
        <f t="shared" si="1"/>
        <v>-502216.58999999997</v>
      </c>
      <c r="I38" s="4"/>
      <c r="J38" s="4"/>
      <c r="K38" s="4"/>
      <c r="L38" s="26"/>
      <c r="M38" s="4"/>
    </row>
    <row r="39" spans="1:13" s="17" customFormat="1" ht="11.7" customHeight="1" x14ac:dyDescent="0.2">
      <c r="A39" s="72" t="s">
        <v>64</v>
      </c>
      <c r="B39" s="73"/>
      <c r="C39" s="25" t="s">
        <v>65</v>
      </c>
      <c r="D39" s="110">
        <v>37500</v>
      </c>
      <c r="E39" s="110">
        <v>31250</v>
      </c>
      <c r="F39" s="110">
        <v>25000</v>
      </c>
      <c r="G39" s="30">
        <f t="shared" si="0"/>
        <v>80</v>
      </c>
      <c r="H39" s="4">
        <f t="shared" si="1"/>
        <v>-12500</v>
      </c>
      <c r="I39" s="4"/>
      <c r="J39" s="4"/>
      <c r="K39" s="4"/>
      <c r="L39" s="26"/>
      <c r="M39" s="4"/>
    </row>
    <row r="40" spans="1:13" s="17" customFormat="1" ht="11.7" customHeight="1" x14ac:dyDescent="0.2">
      <c r="A40" s="72" t="s">
        <v>66</v>
      </c>
      <c r="B40" s="73"/>
      <c r="C40" s="57" t="s">
        <v>67</v>
      </c>
      <c r="D40" s="111">
        <v>18995</v>
      </c>
      <c r="E40" s="50"/>
      <c r="F40" s="50"/>
      <c r="G40" s="5"/>
      <c r="H40" s="27">
        <f t="shared" si="1"/>
        <v>-18995</v>
      </c>
      <c r="I40" s="4"/>
      <c r="J40" s="4"/>
      <c r="K40" s="4"/>
      <c r="L40" s="26"/>
      <c r="M40" s="4"/>
    </row>
    <row r="41" spans="1:13" s="17" customFormat="1" ht="11.7" customHeight="1" x14ac:dyDescent="0.2">
      <c r="A41" s="72" t="s">
        <v>68</v>
      </c>
      <c r="B41" s="73"/>
      <c r="C41" s="57" t="s">
        <v>69</v>
      </c>
      <c r="D41" s="111">
        <v>18995</v>
      </c>
      <c r="E41" s="50"/>
      <c r="F41" s="50"/>
      <c r="G41" s="5"/>
      <c r="H41" s="27">
        <f t="shared" si="1"/>
        <v>-18995</v>
      </c>
      <c r="I41" s="4"/>
      <c r="J41" s="4"/>
      <c r="K41" s="4"/>
      <c r="L41" s="26"/>
      <c r="M41" s="4"/>
    </row>
    <row r="42" spans="1:13" s="17" customFormat="1" ht="11.7" customHeight="1" x14ac:dyDescent="0.2">
      <c r="A42" s="72" t="s">
        <v>70</v>
      </c>
      <c r="B42" s="73"/>
      <c r="C42" s="63" t="s">
        <v>71</v>
      </c>
      <c r="D42" s="111">
        <v>27024182.350000001</v>
      </c>
      <c r="E42" s="111">
        <v>28950398</v>
      </c>
      <c r="F42" s="111">
        <v>29149733.460000001</v>
      </c>
      <c r="G42" s="5">
        <f>F42/E42*100</f>
        <v>100.68854134578737</v>
      </c>
      <c r="H42" s="27">
        <f t="shared" si="1"/>
        <v>2125551.1099999994</v>
      </c>
      <c r="I42" s="4"/>
      <c r="J42" s="4"/>
      <c r="K42" s="4"/>
      <c r="L42" s="26"/>
      <c r="M42" s="4"/>
    </row>
    <row r="43" spans="1:13" s="17" customFormat="1" ht="11.7" customHeight="1" x14ac:dyDescent="0.2">
      <c r="A43" s="72" t="s">
        <v>72</v>
      </c>
      <c r="B43" s="73"/>
      <c r="C43" s="25" t="s">
        <v>73</v>
      </c>
      <c r="D43" s="112">
        <v>2237523</v>
      </c>
      <c r="E43" s="112">
        <v>1850398</v>
      </c>
      <c r="F43" s="112">
        <v>1756412.91</v>
      </c>
      <c r="G43" s="32">
        <f t="shared" si="0"/>
        <v>94.920817575462138</v>
      </c>
      <c r="H43" s="4">
        <f t="shared" si="1"/>
        <v>-481110.09000000008</v>
      </c>
      <c r="I43" s="4"/>
      <c r="J43" s="4"/>
      <c r="K43" s="4"/>
      <c r="L43" s="26"/>
      <c r="M43" s="4"/>
    </row>
    <row r="44" spans="1:13" s="17" customFormat="1" ht="11.7" customHeight="1" x14ac:dyDescent="0.2">
      <c r="A44" s="72" t="s">
        <v>74</v>
      </c>
      <c r="B44" s="73"/>
      <c r="C44" s="25" t="s">
        <v>75</v>
      </c>
      <c r="D44" s="109">
        <v>21603113</v>
      </c>
      <c r="E44" s="109">
        <v>25000000</v>
      </c>
      <c r="F44" s="109">
        <v>25646675.5</v>
      </c>
      <c r="G44" s="26">
        <f t="shared" si="0"/>
        <v>102.586702</v>
      </c>
      <c r="H44" s="4">
        <f t="shared" si="1"/>
        <v>4043562.5</v>
      </c>
      <c r="I44" s="4"/>
      <c r="J44" s="4"/>
      <c r="K44" s="4"/>
      <c r="L44" s="26"/>
      <c r="M44" s="4"/>
    </row>
    <row r="45" spans="1:13" s="17" customFormat="1" ht="37.5" customHeight="1" x14ac:dyDescent="0.2">
      <c r="A45" s="72" t="s">
        <v>76</v>
      </c>
      <c r="B45" s="73"/>
      <c r="C45" s="57" t="s">
        <v>77</v>
      </c>
      <c r="D45" s="109">
        <v>3183546.35</v>
      </c>
      <c r="E45" s="109">
        <v>2100000</v>
      </c>
      <c r="F45" s="109">
        <v>1746645.05</v>
      </c>
      <c r="G45" s="26">
        <f t="shared" si="0"/>
        <v>83.173573809523816</v>
      </c>
      <c r="H45" s="4">
        <f t="shared" si="1"/>
        <v>-1436901.3</v>
      </c>
      <c r="I45" s="4"/>
      <c r="J45" s="4"/>
      <c r="K45" s="4"/>
      <c r="L45" s="26"/>
      <c r="M45" s="4"/>
    </row>
    <row r="46" spans="1:13" s="17" customFormat="1" ht="11.7" customHeight="1" x14ac:dyDescent="0.2">
      <c r="A46" s="72" t="s">
        <v>78</v>
      </c>
      <c r="B46" s="73"/>
      <c r="C46" s="57" t="s">
        <v>79</v>
      </c>
      <c r="D46" s="4"/>
      <c r="E46" s="4"/>
      <c r="F46" s="4"/>
      <c r="G46" s="5"/>
      <c r="H46" s="27"/>
      <c r="I46" s="4">
        <v>154806.74</v>
      </c>
      <c r="J46" s="4">
        <v>130000</v>
      </c>
      <c r="K46" s="4">
        <v>120933.26</v>
      </c>
      <c r="L46" s="26">
        <f t="shared" ref="L46:L48" si="2">K46/J46*100</f>
        <v>93.025584615384616</v>
      </c>
      <c r="M46" s="4">
        <f t="shared" ref="M46:M52" si="3">K46-I46</f>
        <v>-33873.479999999996</v>
      </c>
    </row>
    <row r="47" spans="1:13" s="17" customFormat="1" ht="11.7" customHeight="1" x14ac:dyDescent="0.2">
      <c r="A47" s="72" t="s">
        <v>80</v>
      </c>
      <c r="B47" s="73"/>
      <c r="C47" s="57" t="s">
        <v>81</v>
      </c>
      <c r="D47" s="4"/>
      <c r="E47" s="64"/>
      <c r="F47" s="64"/>
      <c r="G47" s="5"/>
      <c r="H47" s="27"/>
      <c r="I47" s="4">
        <v>154806.74</v>
      </c>
      <c r="J47" s="109">
        <v>130000</v>
      </c>
      <c r="K47" s="4">
        <v>120933.26</v>
      </c>
      <c r="L47" s="26">
        <f t="shared" si="2"/>
        <v>93.025584615384616</v>
      </c>
      <c r="M47" s="4">
        <f t="shared" si="3"/>
        <v>-33873.479999999996</v>
      </c>
    </row>
    <row r="48" spans="1:13" s="17" customFormat="1" ht="45" customHeight="1" x14ac:dyDescent="0.2">
      <c r="A48" s="72" t="s">
        <v>82</v>
      </c>
      <c r="B48" s="73"/>
      <c r="C48" s="25" t="s">
        <v>83</v>
      </c>
      <c r="D48" s="4"/>
      <c r="E48" s="14"/>
      <c r="F48" s="14"/>
      <c r="G48" s="5"/>
      <c r="H48" s="4"/>
      <c r="I48" s="4">
        <v>71778.06</v>
      </c>
      <c r="J48" s="109">
        <v>89728</v>
      </c>
      <c r="K48" s="29">
        <v>80660.31</v>
      </c>
      <c r="L48" s="30">
        <f t="shared" si="2"/>
        <v>89.894247057774606</v>
      </c>
      <c r="M48" s="4">
        <f t="shared" si="3"/>
        <v>8882.25</v>
      </c>
    </row>
    <row r="49" spans="1:13" s="17" customFormat="1" ht="21" customHeight="1" x14ac:dyDescent="0.2">
      <c r="A49" s="72" t="s">
        <v>84</v>
      </c>
      <c r="B49" s="73"/>
      <c r="C49" s="25" t="s">
        <v>85</v>
      </c>
      <c r="D49" s="4"/>
      <c r="E49" s="14"/>
      <c r="F49" s="14"/>
      <c r="G49" s="5"/>
      <c r="H49" s="31"/>
      <c r="I49" s="4">
        <v>13.75</v>
      </c>
      <c r="K49" s="16"/>
      <c r="L49" s="5"/>
      <c r="M49" s="27">
        <f t="shared" si="3"/>
        <v>-13.75</v>
      </c>
    </row>
    <row r="50" spans="1:13" s="17" customFormat="1" ht="29.85" customHeight="1" x14ac:dyDescent="0.2">
      <c r="A50" s="72" t="s">
        <v>86</v>
      </c>
      <c r="B50" s="73"/>
      <c r="C50" s="25" t="s">
        <v>87</v>
      </c>
      <c r="D50" s="4"/>
      <c r="E50" s="14"/>
      <c r="F50" s="14"/>
      <c r="G50" s="5"/>
      <c r="H50" s="4"/>
      <c r="I50" s="4">
        <v>30248.19</v>
      </c>
      <c r="J50" s="109">
        <v>40272</v>
      </c>
      <c r="K50" s="29">
        <v>40272.949999999997</v>
      </c>
      <c r="L50" s="32">
        <f>K50/J52*100</f>
        <v>7.4773393984404013</v>
      </c>
      <c r="M50" s="4">
        <f t="shared" si="3"/>
        <v>10024.759999999998</v>
      </c>
    </row>
    <row r="51" spans="1:13" s="17" customFormat="1" ht="29.85" customHeight="1" x14ac:dyDescent="0.2">
      <c r="A51" s="72" t="s">
        <v>176</v>
      </c>
      <c r="B51" s="73"/>
      <c r="C51" s="25" t="s">
        <v>177</v>
      </c>
      <c r="D51" s="4"/>
      <c r="E51" s="14"/>
      <c r="F51" s="14"/>
      <c r="G51" s="5"/>
      <c r="H51" s="4"/>
      <c r="I51" s="4">
        <v>52766.74</v>
      </c>
      <c r="K51" s="29"/>
      <c r="L51" s="32"/>
      <c r="M51" s="4">
        <f t="shared" si="3"/>
        <v>-52766.74</v>
      </c>
    </row>
    <row r="52" spans="1:13" s="17" customFormat="1" ht="11.7" customHeight="1" x14ac:dyDescent="0.2">
      <c r="A52" s="88" t="s">
        <v>88</v>
      </c>
      <c r="B52" s="89"/>
      <c r="C52" s="25" t="s">
        <v>89</v>
      </c>
      <c r="D52" s="109">
        <v>1921865.43</v>
      </c>
      <c r="E52" s="109">
        <v>1185310</v>
      </c>
      <c r="F52" s="109">
        <v>1093358.06</v>
      </c>
      <c r="G52" s="5">
        <f>F52/E52*100</f>
        <v>92.242372037694793</v>
      </c>
      <c r="H52" s="4">
        <f>F52-D52</f>
        <v>-828507.36999999988</v>
      </c>
      <c r="I52" s="4">
        <v>10288569.58</v>
      </c>
      <c r="J52" s="109">
        <v>538600</v>
      </c>
      <c r="K52" s="109">
        <v>67775513.299999997</v>
      </c>
      <c r="L52" s="32">
        <f>K52/J52*100</f>
        <v>12583.645246936501</v>
      </c>
      <c r="M52" s="27">
        <f t="shared" si="3"/>
        <v>57486943.719999999</v>
      </c>
    </row>
    <row r="53" spans="1:13" s="17" customFormat="1" ht="11.7" customHeight="1" x14ac:dyDescent="0.2">
      <c r="A53" s="72" t="s">
        <v>90</v>
      </c>
      <c r="B53" s="73"/>
      <c r="C53" s="25" t="s">
        <v>91</v>
      </c>
      <c r="D53" s="109">
        <v>156551.56</v>
      </c>
      <c r="E53" s="109">
        <v>272500</v>
      </c>
      <c r="F53" s="109">
        <v>286406.68</v>
      </c>
      <c r="G53" s="26">
        <f t="shared" ref="G53:G58" si="4">F53/E53*100</f>
        <v>105.10336880733944</v>
      </c>
      <c r="H53" s="4">
        <f t="shared" ref="H53:H83" si="5">F53-D53</f>
        <v>129855.12</v>
      </c>
      <c r="I53" s="4"/>
      <c r="J53" s="29"/>
      <c r="K53" s="16"/>
      <c r="L53" s="5"/>
      <c r="M53" s="27"/>
    </row>
    <row r="54" spans="1:13" s="17" customFormat="1" ht="57.75" customHeight="1" x14ac:dyDescent="0.2">
      <c r="A54" s="72" t="s">
        <v>92</v>
      </c>
      <c r="B54" s="73"/>
      <c r="C54" s="25" t="s">
        <v>93</v>
      </c>
      <c r="D54" s="109">
        <v>4855</v>
      </c>
      <c r="E54" s="109">
        <v>2500</v>
      </c>
      <c r="F54" s="109">
        <v>255</v>
      </c>
      <c r="G54" s="26">
        <f t="shared" si="4"/>
        <v>10.199999999999999</v>
      </c>
      <c r="H54" s="4">
        <f t="shared" si="5"/>
        <v>-4600</v>
      </c>
      <c r="I54" s="4"/>
      <c r="J54" s="6"/>
      <c r="K54" s="6"/>
      <c r="L54" s="5"/>
      <c r="M54" s="27"/>
    </row>
    <row r="55" spans="1:13" s="17" customFormat="1" ht="29.85" customHeight="1" x14ac:dyDescent="0.2">
      <c r="A55" s="72" t="s">
        <v>94</v>
      </c>
      <c r="B55" s="73"/>
      <c r="C55" s="25" t="s">
        <v>95</v>
      </c>
      <c r="D55" s="109">
        <v>4855</v>
      </c>
      <c r="E55" s="109">
        <v>2500</v>
      </c>
      <c r="F55" s="109">
        <v>255</v>
      </c>
      <c r="G55" s="26">
        <f t="shared" si="4"/>
        <v>10.199999999999999</v>
      </c>
      <c r="H55" s="4">
        <f t="shared" si="5"/>
        <v>-4600</v>
      </c>
      <c r="I55" s="4"/>
      <c r="J55" s="28"/>
      <c r="K55" s="28"/>
      <c r="L55" s="32"/>
      <c r="M55" s="4"/>
    </row>
    <row r="56" spans="1:13" s="17" customFormat="1" ht="11.7" customHeight="1" x14ac:dyDescent="0.2">
      <c r="A56" s="72" t="s">
        <v>96</v>
      </c>
      <c r="B56" s="73"/>
      <c r="C56" s="25" t="s">
        <v>97</v>
      </c>
      <c r="D56" s="109">
        <v>151696.56</v>
      </c>
      <c r="E56" s="109">
        <v>270000</v>
      </c>
      <c r="F56" s="109">
        <v>286151.67999999999</v>
      </c>
      <c r="G56" s="26">
        <f t="shared" si="4"/>
        <v>105.98210370370371</v>
      </c>
      <c r="H56" s="4">
        <f t="shared" si="5"/>
        <v>134455.12</v>
      </c>
      <c r="I56" s="4"/>
      <c r="J56" s="4"/>
      <c r="K56" s="4"/>
      <c r="L56" s="26"/>
      <c r="M56" s="4"/>
    </row>
    <row r="57" spans="1:13" s="17" customFormat="1" ht="11.7" customHeight="1" x14ac:dyDescent="0.2">
      <c r="A57" s="72" t="s">
        <v>98</v>
      </c>
      <c r="B57" s="73"/>
      <c r="C57" s="25" t="s">
        <v>99</v>
      </c>
      <c r="D57" s="109">
        <v>18115.560000000001</v>
      </c>
      <c r="E57" s="109">
        <v>250000</v>
      </c>
      <c r="F57" s="109">
        <v>276151.67999999999</v>
      </c>
      <c r="G57" s="26">
        <f t="shared" si="4"/>
        <v>110.460672</v>
      </c>
      <c r="H57" s="4">
        <f t="shared" si="5"/>
        <v>258036.12</v>
      </c>
      <c r="I57" s="4"/>
      <c r="J57" s="4"/>
      <c r="K57" s="4"/>
      <c r="L57" s="26"/>
      <c r="M57" s="4"/>
    </row>
    <row r="58" spans="1:13" s="17" customFormat="1" ht="29.85" customHeight="1" x14ac:dyDescent="0.2">
      <c r="A58" s="72" t="s">
        <v>100</v>
      </c>
      <c r="B58" s="73"/>
      <c r="C58" s="25" t="s">
        <v>101</v>
      </c>
      <c r="D58" s="109">
        <v>48270</v>
      </c>
      <c r="E58" s="109">
        <v>20000</v>
      </c>
      <c r="F58" s="109">
        <v>10000</v>
      </c>
      <c r="G58" s="30">
        <f t="shared" si="4"/>
        <v>50</v>
      </c>
      <c r="H58" s="4">
        <f t="shared" si="5"/>
        <v>-38270</v>
      </c>
      <c r="I58" s="4"/>
      <c r="J58" s="4"/>
      <c r="K58" s="4"/>
      <c r="L58" s="26"/>
      <c r="M58" s="4"/>
    </row>
    <row r="59" spans="1:13" s="17" customFormat="1" ht="11.7" customHeight="1" x14ac:dyDescent="0.2">
      <c r="A59" s="72" t="s">
        <v>102</v>
      </c>
      <c r="B59" s="73"/>
      <c r="C59" s="57" t="s">
        <v>103</v>
      </c>
      <c r="D59" s="109">
        <v>85311</v>
      </c>
      <c r="G59" s="5"/>
      <c r="H59" s="4">
        <f t="shared" si="5"/>
        <v>-85311</v>
      </c>
      <c r="I59" s="4"/>
      <c r="J59" s="4"/>
      <c r="K59" s="4"/>
      <c r="L59" s="26"/>
      <c r="M59" s="4"/>
    </row>
    <row r="60" spans="1:13" s="17" customFormat="1" ht="21" customHeight="1" x14ac:dyDescent="0.2">
      <c r="A60" s="72" t="s">
        <v>104</v>
      </c>
      <c r="B60" s="73"/>
      <c r="C60" s="25" t="s">
        <v>105</v>
      </c>
      <c r="D60" s="109">
        <v>761856.37</v>
      </c>
      <c r="E60" s="109">
        <v>112810</v>
      </c>
      <c r="F60" s="109">
        <v>99903.22</v>
      </c>
      <c r="G60" s="32">
        <f>F73/E73*100</f>
        <v>88.381019999999992</v>
      </c>
      <c r="H60" s="4">
        <f t="shared" si="5"/>
        <v>-661953.15</v>
      </c>
      <c r="I60" s="4"/>
      <c r="J60" s="4"/>
      <c r="K60" s="4"/>
      <c r="L60" s="26"/>
      <c r="M60" s="4"/>
    </row>
    <row r="61" spans="1:13" s="17" customFormat="1" ht="11.7" customHeight="1" x14ac:dyDescent="0.2">
      <c r="A61" s="72" t="s">
        <v>106</v>
      </c>
      <c r="B61" s="73"/>
      <c r="C61" s="25" t="s">
        <v>107</v>
      </c>
      <c r="D61" s="109">
        <v>373683.98</v>
      </c>
      <c r="E61" s="109">
        <v>106518</v>
      </c>
      <c r="F61" s="109">
        <v>97933.1</v>
      </c>
      <c r="G61" s="32">
        <f t="shared" ref="G61" si="6">F74/E74*100</f>
        <v>88.381019999999992</v>
      </c>
      <c r="H61" s="4">
        <f t="shared" si="5"/>
        <v>-275750.88</v>
      </c>
      <c r="I61" s="4"/>
      <c r="J61" s="4"/>
      <c r="K61" s="4"/>
      <c r="L61" s="26"/>
      <c r="M61" s="4"/>
    </row>
    <row r="62" spans="1:13" s="17" customFormat="1" ht="29.85" customHeight="1" x14ac:dyDescent="0.2">
      <c r="A62" s="72" t="s">
        <v>108</v>
      </c>
      <c r="B62" s="73"/>
      <c r="C62" s="25" t="s">
        <v>109</v>
      </c>
      <c r="D62" s="109">
        <v>53270</v>
      </c>
      <c r="E62" s="109">
        <v>34810</v>
      </c>
      <c r="F62" s="109">
        <v>15910</v>
      </c>
      <c r="G62" s="32">
        <f>F62/E62*100</f>
        <v>45.705257110025855</v>
      </c>
      <c r="H62" s="4">
        <f t="shared" si="5"/>
        <v>-37360</v>
      </c>
      <c r="I62" s="4"/>
      <c r="J62" s="4"/>
      <c r="K62" s="4"/>
      <c r="L62" s="26"/>
      <c r="M62" s="4"/>
    </row>
    <row r="63" spans="1:13" s="17" customFormat="1" ht="11.7" customHeight="1" x14ac:dyDescent="0.2">
      <c r="A63" s="72" t="s">
        <v>110</v>
      </c>
      <c r="B63" s="73"/>
      <c r="C63" s="25" t="s">
        <v>111</v>
      </c>
      <c r="D63" s="109">
        <v>300303.98</v>
      </c>
      <c r="E63" s="110">
        <v>42708</v>
      </c>
      <c r="F63" s="110">
        <v>40023.1</v>
      </c>
      <c r="G63" s="32">
        <f t="shared" ref="G63:G64" si="7">F63/E63*100</f>
        <v>93.713355811557548</v>
      </c>
      <c r="H63" s="4">
        <f t="shared" si="5"/>
        <v>-260280.87999999998</v>
      </c>
      <c r="I63" s="4"/>
      <c r="J63" s="4"/>
      <c r="K63" s="4"/>
      <c r="L63" s="26"/>
      <c r="M63" s="4"/>
    </row>
    <row r="64" spans="1:13" s="17" customFormat="1" ht="21" customHeight="1" x14ac:dyDescent="0.2">
      <c r="A64" s="72" t="s">
        <v>112</v>
      </c>
      <c r="B64" s="73"/>
      <c r="C64" s="25" t="s">
        <v>113</v>
      </c>
      <c r="D64" s="113">
        <v>20110</v>
      </c>
      <c r="E64" s="111">
        <v>29000</v>
      </c>
      <c r="F64" s="111">
        <v>42000</v>
      </c>
      <c r="G64" s="32">
        <f t="shared" si="7"/>
        <v>144.82758620689654</v>
      </c>
      <c r="H64" s="27">
        <f t="shared" si="5"/>
        <v>21890</v>
      </c>
      <c r="I64" s="4"/>
      <c r="J64" s="4"/>
      <c r="K64" s="4"/>
      <c r="L64" s="26"/>
      <c r="M64" s="4"/>
    </row>
    <row r="65" spans="1:13" s="17" customFormat="1" ht="21" customHeight="1" x14ac:dyDescent="0.2">
      <c r="A65" s="72" t="s">
        <v>114</v>
      </c>
      <c r="B65" s="73"/>
      <c r="C65" s="57" t="s">
        <v>115</v>
      </c>
      <c r="D65" s="67">
        <v>372274.26</v>
      </c>
      <c r="E65" s="50"/>
      <c r="F65" s="50"/>
      <c r="G65" s="5"/>
      <c r="H65" s="27">
        <f t="shared" si="5"/>
        <v>-372274.26</v>
      </c>
      <c r="I65" s="4"/>
      <c r="J65" s="4"/>
      <c r="K65" s="4"/>
      <c r="L65" s="26"/>
      <c r="M65" s="4"/>
    </row>
    <row r="66" spans="1:13" s="17" customFormat="1" ht="29.85" customHeight="1" x14ac:dyDescent="0.2">
      <c r="A66" s="72" t="s">
        <v>116</v>
      </c>
      <c r="B66" s="73"/>
      <c r="C66" s="57" t="s">
        <v>117</v>
      </c>
      <c r="D66" s="67">
        <v>372274.26</v>
      </c>
      <c r="E66" s="50"/>
      <c r="F66" s="50"/>
      <c r="G66" s="5"/>
      <c r="H66" s="27">
        <f t="shared" si="5"/>
        <v>-372274.26</v>
      </c>
      <c r="I66" s="4"/>
      <c r="J66" s="4"/>
      <c r="K66" s="4"/>
      <c r="L66" s="26"/>
      <c r="M66" s="4"/>
    </row>
    <row r="67" spans="1:13" s="17" customFormat="1" ht="11.7" customHeight="1" x14ac:dyDescent="0.2">
      <c r="A67" s="72" t="s">
        <v>118</v>
      </c>
      <c r="B67" s="73"/>
      <c r="C67" s="25" t="s">
        <v>119</v>
      </c>
      <c r="D67" s="109">
        <v>15898.13</v>
      </c>
      <c r="E67" s="114">
        <v>5000</v>
      </c>
      <c r="F67" s="111">
        <v>678.12</v>
      </c>
      <c r="G67" s="5">
        <f>F67/E67*100</f>
        <v>13.5624</v>
      </c>
      <c r="H67" s="27">
        <f t="shared" si="5"/>
        <v>-15220.009999999998</v>
      </c>
      <c r="I67" s="4"/>
      <c r="J67" s="4"/>
      <c r="K67" s="4"/>
      <c r="L67" s="26"/>
      <c r="M67" s="4"/>
    </row>
    <row r="68" spans="1:13" s="17" customFormat="1" ht="29.85" customHeight="1" x14ac:dyDescent="0.2">
      <c r="A68" s="72" t="s">
        <v>120</v>
      </c>
      <c r="B68" s="73"/>
      <c r="C68" s="25" t="s">
        <v>121</v>
      </c>
      <c r="D68" s="110">
        <v>13651.48</v>
      </c>
      <c r="E68" s="115">
        <v>5000</v>
      </c>
      <c r="F68" s="111">
        <v>678.12</v>
      </c>
      <c r="G68" s="5">
        <f>F68/E68*100</f>
        <v>13.5624</v>
      </c>
      <c r="H68" s="27">
        <f t="shared" si="5"/>
        <v>-12973.359999999999</v>
      </c>
      <c r="I68" s="4"/>
      <c r="J68" s="4"/>
      <c r="K68" s="4"/>
      <c r="L68" s="26"/>
      <c r="M68" s="4"/>
    </row>
    <row r="69" spans="1:13" s="17" customFormat="1" ht="11.7" customHeight="1" x14ac:dyDescent="0.2">
      <c r="A69" s="72" t="s">
        <v>122</v>
      </c>
      <c r="B69" s="73"/>
      <c r="C69" s="57" t="s">
        <v>123</v>
      </c>
      <c r="D69" s="111">
        <v>2.65</v>
      </c>
      <c r="E69" s="59"/>
      <c r="F69" s="50"/>
      <c r="G69" s="5"/>
      <c r="H69" s="27">
        <f t="shared" si="5"/>
        <v>-2.65</v>
      </c>
      <c r="I69" s="4"/>
      <c r="J69" s="4"/>
      <c r="K69" s="4"/>
      <c r="L69" s="26"/>
      <c r="M69" s="4"/>
    </row>
    <row r="70" spans="1:13" s="17" customFormat="1" ht="21" customHeight="1" x14ac:dyDescent="0.2">
      <c r="A70" s="72" t="s">
        <v>124</v>
      </c>
      <c r="B70" s="73"/>
      <c r="C70" s="57" t="s">
        <v>125</v>
      </c>
      <c r="D70" s="111">
        <v>2244</v>
      </c>
      <c r="E70" s="59"/>
      <c r="F70" s="50"/>
      <c r="G70" s="5"/>
      <c r="H70" s="27">
        <f t="shared" si="5"/>
        <v>-2244</v>
      </c>
      <c r="I70" s="4"/>
      <c r="J70" s="4"/>
      <c r="K70" s="4"/>
      <c r="L70" s="26"/>
      <c r="M70" s="4"/>
    </row>
    <row r="71" spans="1:13" s="17" customFormat="1" ht="51" customHeight="1" x14ac:dyDescent="0.2">
      <c r="A71" s="72" t="s">
        <v>210</v>
      </c>
      <c r="B71" s="73"/>
      <c r="C71" s="57" t="s">
        <v>211</v>
      </c>
      <c r="D71" s="112">
        <v>1003457.5</v>
      </c>
      <c r="E71" s="112">
        <v>1292</v>
      </c>
      <c r="F71" s="112">
        <v>1292</v>
      </c>
      <c r="G71" s="60">
        <f>F71/E71*100</f>
        <v>100</v>
      </c>
      <c r="H71" s="27">
        <f t="shared" si="5"/>
        <v>-1002165.5</v>
      </c>
      <c r="I71" s="4"/>
      <c r="J71" s="4"/>
      <c r="K71" s="4"/>
      <c r="L71" s="26"/>
      <c r="M71" s="4"/>
    </row>
    <row r="72" spans="1:13" s="17" customFormat="1" ht="11.7" customHeight="1" x14ac:dyDescent="0.2">
      <c r="A72" s="72" t="s">
        <v>126</v>
      </c>
      <c r="B72" s="73"/>
      <c r="C72" s="25" t="s">
        <v>127</v>
      </c>
      <c r="D72" s="109">
        <v>1003457.5</v>
      </c>
      <c r="E72" s="109">
        <v>800000</v>
      </c>
      <c r="F72" s="109">
        <v>707048.16</v>
      </c>
      <c r="G72" s="33">
        <f>F72/E72*100</f>
        <v>88.381019999999992</v>
      </c>
      <c r="H72" s="27">
        <f t="shared" si="5"/>
        <v>-296409.33999999997</v>
      </c>
      <c r="I72" s="4">
        <v>5026</v>
      </c>
      <c r="J72" s="4"/>
      <c r="K72" s="4"/>
      <c r="L72" s="26"/>
      <c r="M72" s="4">
        <f>K72-I72</f>
        <v>-5026</v>
      </c>
    </row>
    <row r="73" spans="1:13" s="17" customFormat="1" ht="11.7" customHeight="1" x14ac:dyDescent="0.2">
      <c r="A73" s="72" t="s">
        <v>96</v>
      </c>
      <c r="B73" s="73"/>
      <c r="C73" s="25" t="s">
        <v>128</v>
      </c>
      <c r="D73" s="109">
        <v>1003457.5</v>
      </c>
      <c r="E73" s="109">
        <v>800000</v>
      </c>
      <c r="F73" s="109">
        <v>707048.16</v>
      </c>
      <c r="G73" s="33">
        <f t="shared" ref="G73:G74" si="8">F73/E73*100</f>
        <v>88.381019999999992</v>
      </c>
      <c r="H73" s="27">
        <f t="shared" si="5"/>
        <v>-296409.33999999997</v>
      </c>
      <c r="I73" s="4">
        <v>5026</v>
      </c>
      <c r="J73" s="4"/>
      <c r="K73" s="4"/>
      <c r="L73" s="26"/>
      <c r="M73" s="4">
        <f t="shared" ref="M73:M84" si="9">K73-I73</f>
        <v>-5026</v>
      </c>
    </row>
    <row r="74" spans="1:13" s="17" customFormat="1" ht="11.7" customHeight="1" x14ac:dyDescent="0.2">
      <c r="A74" s="72" t="s">
        <v>96</v>
      </c>
      <c r="B74" s="73"/>
      <c r="C74" s="25" t="s">
        <v>129</v>
      </c>
      <c r="D74" s="109">
        <v>1003457.5</v>
      </c>
      <c r="E74" s="109">
        <v>800000</v>
      </c>
      <c r="F74" s="109">
        <v>707048.16</v>
      </c>
      <c r="G74" s="33">
        <f t="shared" si="8"/>
        <v>88.381019999999992</v>
      </c>
      <c r="H74" s="27">
        <f t="shared" si="5"/>
        <v>-296409.33999999997</v>
      </c>
      <c r="I74" s="4" t="s">
        <v>0</v>
      </c>
      <c r="J74" s="4"/>
      <c r="K74" s="4"/>
      <c r="L74" s="26"/>
      <c r="M74" s="4"/>
    </row>
    <row r="75" spans="1:13" s="17" customFormat="1" ht="29.85" customHeight="1" x14ac:dyDescent="0.2">
      <c r="A75" s="72" t="s">
        <v>130</v>
      </c>
      <c r="B75" s="73"/>
      <c r="C75" s="25" t="s">
        <v>131</v>
      </c>
      <c r="D75" s="4"/>
      <c r="E75" s="4"/>
      <c r="F75" s="4"/>
      <c r="G75" s="26"/>
      <c r="H75" s="4"/>
      <c r="I75" s="4">
        <v>5026</v>
      </c>
      <c r="J75" s="4"/>
      <c r="K75" s="4"/>
      <c r="L75" s="26"/>
      <c r="M75" s="4">
        <f t="shared" si="9"/>
        <v>-5026</v>
      </c>
    </row>
    <row r="76" spans="1:13" s="17" customFormat="1" ht="11.7" customHeight="1" x14ac:dyDescent="0.2">
      <c r="A76" s="72" t="s">
        <v>132</v>
      </c>
      <c r="B76" s="73"/>
      <c r="C76" s="25" t="s">
        <v>133</v>
      </c>
      <c r="D76" s="4"/>
      <c r="E76" s="4"/>
      <c r="F76" s="4"/>
      <c r="G76" s="26"/>
      <c r="H76" s="4"/>
      <c r="I76" s="109">
        <v>10283543.58</v>
      </c>
      <c r="J76" s="4">
        <v>538600</v>
      </c>
      <c r="K76" s="109">
        <v>67775513.299999997</v>
      </c>
      <c r="L76" s="4">
        <f>K76/J76*100</f>
        <v>12583.645246936501</v>
      </c>
      <c r="M76" s="4">
        <f t="shared" si="9"/>
        <v>57491969.719999999</v>
      </c>
    </row>
    <row r="77" spans="1:13" s="17" customFormat="1" ht="21" customHeight="1" x14ac:dyDescent="0.2">
      <c r="A77" s="72" t="s">
        <v>134</v>
      </c>
      <c r="B77" s="73"/>
      <c r="C77" s="25" t="s">
        <v>135</v>
      </c>
      <c r="D77" s="4"/>
      <c r="E77" s="4"/>
      <c r="F77" s="4"/>
      <c r="G77" s="26"/>
      <c r="H77" s="4"/>
      <c r="I77" s="109">
        <v>1094356.42</v>
      </c>
      <c r="J77" s="4">
        <v>538600</v>
      </c>
      <c r="K77" s="4">
        <v>868236.02</v>
      </c>
      <c r="L77" s="4">
        <f t="shared" ref="L77" si="10">K77/J77*100</f>
        <v>161.20238024507984</v>
      </c>
      <c r="M77" s="4">
        <f t="shared" si="9"/>
        <v>-226120.39999999991</v>
      </c>
    </row>
    <row r="78" spans="1:13" s="17" customFormat="1" ht="11.7" customHeight="1" x14ac:dyDescent="0.2">
      <c r="A78" s="72" t="s">
        <v>136</v>
      </c>
      <c r="B78" s="73"/>
      <c r="C78" s="25" t="s">
        <v>137</v>
      </c>
      <c r="D78" s="4"/>
      <c r="E78" s="68"/>
      <c r="F78" s="68"/>
      <c r="G78" s="26"/>
      <c r="H78" s="4"/>
      <c r="I78" s="109">
        <v>9189187.1600000001</v>
      </c>
      <c r="J78" s="4"/>
      <c r="K78" s="4">
        <v>60907277.280000001</v>
      </c>
      <c r="L78" s="4"/>
      <c r="M78" s="4">
        <f t="shared" si="9"/>
        <v>51718090.120000005</v>
      </c>
    </row>
    <row r="79" spans="1:13" s="17" customFormat="1" ht="11.7" customHeight="1" x14ac:dyDescent="0.2">
      <c r="A79" s="88" t="s">
        <v>138</v>
      </c>
      <c r="B79" s="89"/>
      <c r="C79" s="25" t="s">
        <v>139</v>
      </c>
      <c r="D79" s="109">
        <v>1018.04</v>
      </c>
      <c r="E79" s="68"/>
      <c r="F79" s="68"/>
      <c r="G79" s="26"/>
      <c r="H79" s="4">
        <f t="shared" si="5"/>
        <v>-1018.04</v>
      </c>
      <c r="I79" s="109">
        <v>50050</v>
      </c>
      <c r="J79" s="4"/>
      <c r="K79" s="14"/>
      <c r="L79" s="26"/>
      <c r="M79" s="4">
        <f t="shared" si="9"/>
        <v>-50050</v>
      </c>
    </row>
    <row r="80" spans="1:13" s="17" customFormat="1" ht="11.7" customHeight="1" x14ac:dyDescent="0.2">
      <c r="A80" s="72" t="s">
        <v>140</v>
      </c>
      <c r="B80" s="73"/>
      <c r="C80" s="25" t="s">
        <v>141</v>
      </c>
      <c r="D80" s="109">
        <v>1000</v>
      </c>
      <c r="E80" s="68"/>
      <c r="F80" s="68"/>
      <c r="G80" s="26"/>
      <c r="H80" s="4">
        <f t="shared" si="5"/>
        <v>-1000</v>
      </c>
      <c r="I80" s="109">
        <v>50050</v>
      </c>
      <c r="J80" s="4"/>
      <c r="K80" s="14"/>
      <c r="L80" s="26"/>
      <c r="M80" s="4">
        <f t="shared" si="9"/>
        <v>-50050</v>
      </c>
    </row>
    <row r="81" spans="1:13" s="17" customFormat="1" ht="48.75" customHeight="1" x14ac:dyDescent="0.2">
      <c r="A81" s="72" t="s">
        <v>142</v>
      </c>
      <c r="B81" s="73"/>
      <c r="C81" s="25" t="s">
        <v>143</v>
      </c>
      <c r="D81" s="109">
        <v>1000</v>
      </c>
      <c r="E81" s="4"/>
      <c r="F81" s="4"/>
      <c r="G81" s="26"/>
      <c r="H81" s="4">
        <f t="shared" si="5"/>
        <v>-1000</v>
      </c>
      <c r="I81" s="109"/>
      <c r="J81" s="4"/>
      <c r="K81" s="15"/>
      <c r="L81" s="26"/>
      <c r="M81" s="4"/>
    </row>
    <row r="82" spans="1:13" s="17" customFormat="1" ht="52.5" customHeight="1" x14ac:dyDescent="0.2">
      <c r="A82" s="72" t="s">
        <v>144</v>
      </c>
      <c r="B82" s="73"/>
      <c r="C82" s="25" t="s">
        <v>145</v>
      </c>
      <c r="D82" s="109">
        <v>18.04</v>
      </c>
      <c r="E82" s="4"/>
      <c r="F82" s="4"/>
      <c r="G82" s="26"/>
      <c r="H82" s="4">
        <f t="shared" si="5"/>
        <v>-18.04</v>
      </c>
      <c r="I82" s="109"/>
      <c r="J82" s="4"/>
      <c r="K82" s="14"/>
      <c r="L82" s="26"/>
      <c r="M82" s="4"/>
    </row>
    <row r="83" spans="1:13" s="17" customFormat="1" ht="21" customHeight="1" x14ac:dyDescent="0.2">
      <c r="A83" s="72" t="s">
        <v>146</v>
      </c>
      <c r="B83" s="73"/>
      <c r="C83" s="25" t="s">
        <v>147</v>
      </c>
      <c r="D83" s="4">
        <v>18.04</v>
      </c>
      <c r="E83" s="4"/>
      <c r="F83" s="4"/>
      <c r="G83" s="26"/>
      <c r="H83" s="4">
        <f t="shared" si="5"/>
        <v>-18.04</v>
      </c>
      <c r="I83" s="109"/>
      <c r="J83" s="4"/>
      <c r="K83" s="14"/>
      <c r="L83" s="26"/>
      <c r="M83" s="4"/>
    </row>
    <row r="84" spans="1:13" s="17" customFormat="1" ht="21" customHeight="1" x14ac:dyDescent="0.2">
      <c r="A84" s="72" t="s">
        <v>148</v>
      </c>
      <c r="B84" s="73"/>
      <c r="C84" s="25" t="s">
        <v>149</v>
      </c>
      <c r="D84" s="64"/>
      <c r="E84" s="4"/>
      <c r="F84" s="4"/>
      <c r="G84" s="26"/>
      <c r="H84" s="4"/>
      <c r="I84" s="109">
        <v>50050</v>
      </c>
      <c r="J84" s="4"/>
      <c r="K84" s="4"/>
      <c r="L84" s="26"/>
      <c r="M84" s="4">
        <f t="shared" si="9"/>
        <v>-50050</v>
      </c>
    </row>
    <row r="85" spans="1:13" s="17" customFormat="1" ht="11.7" customHeight="1" x14ac:dyDescent="0.2">
      <c r="A85" s="88" t="s">
        <v>150</v>
      </c>
      <c r="B85" s="89"/>
      <c r="C85" s="25" t="s">
        <v>151</v>
      </c>
      <c r="D85" s="109">
        <v>219436763.99000001</v>
      </c>
      <c r="E85" s="4">
        <v>258100300</v>
      </c>
      <c r="F85" s="4">
        <v>239996300</v>
      </c>
      <c r="G85" s="26">
        <f t="shared" ref="G85:G92" si="11">F85/E85*100</f>
        <v>92.985672624169752</v>
      </c>
      <c r="H85" s="4">
        <f t="shared" ref="H85:H102" si="12">F85-D85</f>
        <v>20559536.00999999</v>
      </c>
      <c r="I85" s="4"/>
      <c r="J85" s="4"/>
      <c r="K85" s="4"/>
      <c r="L85" s="26"/>
      <c r="M85" s="4"/>
    </row>
    <row r="86" spans="1:13" s="17" customFormat="1" ht="11.7" customHeight="1" x14ac:dyDescent="0.2">
      <c r="A86" s="72" t="s">
        <v>152</v>
      </c>
      <c r="B86" s="73"/>
      <c r="C86" s="25" t="s">
        <v>153</v>
      </c>
      <c r="D86" s="109">
        <v>196811400</v>
      </c>
      <c r="E86" s="4">
        <v>258100300</v>
      </c>
      <c r="F86" s="4">
        <v>239996300</v>
      </c>
      <c r="G86" s="26">
        <f t="shared" si="11"/>
        <v>92.985672624169752</v>
      </c>
      <c r="H86" s="4">
        <f t="shared" si="12"/>
        <v>43184900</v>
      </c>
      <c r="I86" s="4"/>
      <c r="J86" s="4"/>
      <c r="K86" s="4"/>
      <c r="L86" s="26"/>
      <c r="M86" s="4"/>
    </row>
    <row r="87" spans="1:13" s="17" customFormat="1" ht="11.7" customHeight="1" x14ac:dyDescent="0.2">
      <c r="A87" s="72" t="s">
        <v>154</v>
      </c>
      <c r="B87" s="73"/>
      <c r="C87" s="25" t="s">
        <v>155</v>
      </c>
      <c r="D87" s="109">
        <v>196811400</v>
      </c>
      <c r="E87" s="4">
        <v>158061600</v>
      </c>
      <c r="F87" s="4">
        <v>147569400</v>
      </c>
      <c r="G87" s="26">
        <f t="shared" si="11"/>
        <v>93.361955085865262</v>
      </c>
      <c r="H87" s="4">
        <f t="shared" si="12"/>
        <v>-49242000</v>
      </c>
      <c r="I87" s="4" t="s">
        <v>0</v>
      </c>
      <c r="J87" s="4"/>
      <c r="K87" s="4"/>
      <c r="L87" s="26"/>
      <c r="M87" s="4"/>
    </row>
    <row r="88" spans="1:13" s="17" customFormat="1" ht="11.7" customHeight="1" x14ac:dyDescent="0.2">
      <c r="A88" s="72" t="s">
        <v>156</v>
      </c>
      <c r="B88" s="73"/>
      <c r="C88" s="25" t="s">
        <v>157</v>
      </c>
      <c r="D88" s="109">
        <v>84663700</v>
      </c>
      <c r="E88" s="4">
        <v>125908600</v>
      </c>
      <c r="F88" s="4">
        <v>115416400</v>
      </c>
      <c r="G88" s="26">
        <f t="shared" si="11"/>
        <v>91.66681227493595</v>
      </c>
      <c r="H88" s="4">
        <f t="shared" si="12"/>
        <v>30752700</v>
      </c>
      <c r="I88" s="4" t="s">
        <v>0</v>
      </c>
      <c r="J88" s="4"/>
      <c r="K88" s="4"/>
      <c r="L88" s="26"/>
      <c r="M88" s="4"/>
    </row>
    <row r="89" spans="1:13" s="17" customFormat="1" ht="61.2" customHeight="1" x14ac:dyDescent="0.2">
      <c r="A89" s="72" t="s">
        <v>212</v>
      </c>
      <c r="B89" s="73"/>
      <c r="C89" s="34" t="s">
        <v>213</v>
      </c>
      <c r="E89" s="4">
        <v>32153000</v>
      </c>
      <c r="F89" s="4">
        <v>32153000</v>
      </c>
      <c r="G89" s="26">
        <f t="shared" si="11"/>
        <v>100</v>
      </c>
      <c r="H89" s="4">
        <f t="shared" si="12"/>
        <v>32153000</v>
      </c>
      <c r="I89" s="4"/>
      <c r="J89" s="4"/>
      <c r="K89" s="4"/>
      <c r="L89" s="26"/>
      <c r="M89" s="4" t="s">
        <v>216</v>
      </c>
    </row>
    <row r="90" spans="1:13" s="17" customFormat="1" ht="11.7" customHeight="1" x14ac:dyDescent="0.2">
      <c r="A90" s="72" t="s">
        <v>158</v>
      </c>
      <c r="B90" s="73"/>
      <c r="C90" s="25" t="s">
        <v>159</v>
      </c>
      <c r="D90" s="109">
        <v>112147700</v>
      </c>
      <c r="E90" s="4">
        <v>100038700</v>
      </c>
      <c r="F90" s="4">
        <v>92426900</v>
      </c>
      <c r="G90" s="26">
        <f t="shared" si="11"/>
        <v>92.391144627029348</v>
      </c>
      <c r="H90" s="4">
        <f t="shared" si="12"/>
        <v>-19720800</v>
      </c>
      <c r="I90" s="4" t="s">
        <v>0</v>
      </c>
      <c r="J90" s="4"/>
      <c r="K90" s="4"/>
      <c r="L90" s="26"/>
      <c r="M90" s="4"/>
    </row>
    <row r="91" spans="1:13" s="17" customFormat="1" ht="11.7" customHeight="1" x14ac:dyDescent="0.2">
      <c r="A91" s="72" t="s">
        <v>160</v>
      </c>
      <c r="B91" s="73"/>
      <c r="C91" s="25" t="s">
        <v>161</v>
      </c>
      <c r="D91" s="109">
        <v>112147700</v>
      </c>
      <c r="E91" s="4">
        <v>100038700</v>
      </c>
      <c r="F91" s="4">
        <v>92426900</v>
      </c>
      <c r="G91" s="26">
        <f t="shared" si="11"/>
        <v>92.391144627029348</v>
      </c>
      <c r="H91" s="4">
        <f t="shared" si="12"/>
        <v>-19720800</v>
      </c>
      <c r="I91" s="4"/>
      <c r="J91" s="4"/>
      <c r="K91" s="4"/>
      <c r="L91" s="26"/>
      <c r="M91" s="4"/>
    </row>
    <row r="92" spans="1:13" s="17" customFormat="1" ht="16.5" customHeight="1" x14ac:dyDescent="0.2">
      <c r="A92" s="72" t="s">
        <v>162</v>
      </c>
      <c r="B92" s="73"/>
      <c r="C92" s="25" t="s">
        <v>163</v>
      </c>
      <c r="D92" s="109">
        <v>5271180.47</v>
      </c>
      <c r="E92" s="29">
        <v>19517597.16</v>
      </c>
      <c r="F92" s="29">
        <v>19517597.16</v>
      </c>
      <c r="G92" s="30">
        <f t="shared" si="11"/>
        <v>100</v>
      </c>
      <c r="H92" s="4">
        <f t="shared" si="12"/>
        <v>14246416.690000001</v>
      </c>
      <c r="I92" s="4"/>
      <c r="J92" s="4"/>
      <c r="K92" s="4"/>
      <c r="L92" s="26"/>
      <c r="M92" s="4"/>
    </row>
    <row r="93" spans="1:13" s="17" customFormat="1" ht="34.5" customHeight="1" x14ac:dyDescent="0.2">
      <c r="A93" s="72" t="s">
        <v>164</v>
      </c>
      <c r="B93" s="73"/>
      <c r="C93" s="57" t="s">
        <v>165</v>
      </c>
      <c r="D93" s="109">
        <v>1164900</v>
      </c>
      <c r="E93" s="50"/>
      <c r="F93" s="50"/>
      <c r="G93" s="50"/>
      <c r="H93" s="4">
        <f t="shared" si="12"/>
        <v>-1164900</v>
      </c>
      <c r="I93" s="27"/>
      <c r="J93" s="4"/>
      <c r="K93" s="4"/>
      <c r="L93" s="26"/>
      <c r="M93" s="4"/>
    </row>
    <row r="94" spans="1:13" s="17" customFormat="1" ht="15" customHeight="1" x14ac:dyDescent="0.2">
      <c r="A94" s="72" t="s">
        <v>203</v>
      </c>
      <c r="B94" s="73"/>
      <c r="C94" s="25" t="s">
        <v>204</v>
      </c>
      <c r="D94" s="109">
        <v>295780.46999999997</v>
      </c>
      <c r="E94" s="69">
        <v>19517597.16</v>
      </c>
      <c r="F94" s="70">
        <v>19517597.16</v>
      </c>
      <c r="G94" s="5">
        <f>F94/E94*100</f>
        <v>100</v>
      </c>
      <c r="H94" s="4">
        <f t="shared" si="12"/>
        <v>19221816.690000001</v>
      </c>
      <c r="I94" s="4"/>
      <c r="J94" s="4"/>
      <c r="K94" s="4"/>
      <c r="L94" s="26"/>
      <c r="M94" s="4"/>
    </row>
    <row r="95" spans="1:13" s="17" customFormat="1" ht="63.6" customHeight="1" x14ac:dyDescent="0.2">
      <c r="A95" s="72" t="s">
        <v>194</v>
      </c>
      <c r="B95" s="73"/>
      <c r="C95" s="25" t="s">
        <v>195</v>
      </c>
      <c r="D95" s="109">
        <v>3810500</v>
      </c>
      <c r="E95" s="50"/>
      <c r="F95" s="59"/>
      <c r="G95" s="5"/>
      <c r="H95" s="4">
        <f t="shared" si="12"/>
        <v>-3810500</v>
      </c>
      <c r="I95" s="27"/>
      <c r="J95" s="4"/>
      <c r="K95" s="4"/>
      <c r="L95" s="26"/>
      <c r="M95" s="4"/>
    </row>
    <row r="96" spans="1:13" s="17" customFormat="1" ht="11.7" customHeight="1" x14ac:dyDescent="0.2">
      <c r="A96" s="72" t="s">
        <v>166</v>
      </c>
      <c r="B96" s="73"/>
      <c r="C96" s="25" t="s">
        <v>167</v>
      </c>
      <c r="D96" s="109">
        <v>14446661.869999999</v>
      </c>
      <c r="E96" s="109">
        <v>7285475.1299999999</v>
      </c>
      <c r="F96" s="109">
        <v>6662115.5199999996</v>
      </c>
      <c r="G96" s="5">
        <f t="shared" ref="G96" si="13">F96/E96*100</f>
        <v>91.443802924628187</v>
      </c>
      <c r="H96" s="4">
        <f t="shared" si="12"/>
        <v>-7784546.3499999996</v>
      </c>
      <c r="I96" s="4"/>
      <c r="J96" s="4"/>
      <c r="K96" s="14"/>
      <c r="L96" s="26"/>
      <c r="M96" s="4"/>
    </row>
    <row r="97" spans="1:13" s="17" customFormat="1" ht="170.25" customHeight="1" x14ac:dyDescent="0.2">
      <c r="A97" s="72" t="s">
        <v>214</v>
      </c>
      <c r="B97" s="73"/>
      <c r="C97" s="25" t="s">
        <v>215</v>
      </c>
      <c r="E97" s="109">
        <v>4149957.13</v>
      </c>
      <c r="F97" s="109">
        <v>4149957.13</v>
      </c>
      <c r="G97" s="61">
        <f>F98/E98*100</f>
        <v>91.960404236276858</v>
      </c>
      <c r="H97" s="4">
        <f>F97-D98</f>
        <v>3424332.02</v>
      </c>
      <c r="I97" s="4"/>
      <c r="J97" s="4"/>
      <c r="K97" s="4"/>
      <c r="L97" s="26"/>
      <c r="M97" s="4"/>
    </row>
    <row r="98" spans="1:13" s="17" customFormat="1" ht="21" customHeight="1" x14ac:dyDescent="0.2">
      <c r="A98" s="72" t="s">
        <v>168</v>
      </c>
      <c r="B98" s="73"/>
      <c r="C98" s="57" t="s">
        <v>169</v>
      </c>
      <c r="D98" s="109">
        <v>725625.11</v>
      </c>
      <c r="E98" s="109">
        <v>670400</v>
      </c>
      <c r="F98" s="109">
        <v>616502.55000000005</v>
      </c>
      <c r="G98" s="26">
        <f>F99/E99*100</f>
        <v>75.971571906354512</v>
      </c>
      <c r="H98" s="4">
        <f>F98-D99</f>
        <v>149153.55000000005</v>
      </c>
      <c r="I98" s="4"/>
      <c r="J98" s="4"/>
      <c r="K98" s="4"/>
      <c r="L98" s="26"/>
      <c r="M98" s="4"/>
    </row>
    <row r="99" spans="1:13" s="17" customFormat="1" ht="45.75" customHeight="1" x14ac:dyDescent="0.2">
      <c r="A99" s="72" t="s">
        <v>170</v>
      </c>
      <c r="B99" s="73"/>
      <c r="C99" s="25" t="s">
        <v>171</v>
      </c>
      <c r="D99" s="109">
        <v>467349</v>
      </c>
      <c r="E99" s="109">
        <v>598000</v>
      </c>
      <c r="F99" s="109">
        <v>454310</v>
      </c>
      <c r="G99" s="26">
        <f>F100/E100*100</f>
        <v>77.196290753985565</v>
      </c>
      <c r="H99" s="4">
        <f t="shared" ref="H99:H100" si="14">F99-D100</f>
        <v>-258351.76</v>
      </c>
      <c r="I99" s="4"/>
      <c r="J99" s="4"/>
      <c r="K99" s="4"/>
      <c r="L99" s="26"/>
      <c r="M99" s="4"/>
    </row>
    <row r="100" spans="1:13" s="17" customFormat="1" ht="11.7" customHeight="1" x14ac:dyDescent="0.2">
      <c r="A100" s="72" t="s">
        <v>172</v>
      </c>
      <c r="B100" s="73"/>
      <c r="C100" s="35" t="s">
        <v>173</v>
      </c>
      <c r="D100" s="109">
        <v>712661.76</v>
      </c>
      <c r="E100" s="109">
        <v>1867118</v>
      </c>
      <c r="F100" s="109">
        <v>1441345.84</v>
      </c>
      <c r="G100" s="26">
        <f>F100/E100*100</f>
        <v>77.196290753985565</v>
      </c>
      <c r="H100" s="4">
        <f t="shared" si="14"/>
        <v>1259345.8400000001</v>
      </c>
      <c r="I100" s="29"/>
      <c r="J100" s="29"/>
      <c r="K100" s="29"/>
      <c r="L100" s="30"/>
      <c r="M100" s="29"/>
    </row>
    <row r="101" spans="1:13" s="17" customFormat="1" ht="57" customHeight="1" x14ac:dyDescent="0.2">
      <c r="A101" s="72" t="s">
        <v>196</v>
      </c>
      <c r="B101" s="76"/>
      <c r="C101" s="36" t="s">
        <v>197</v>
      </c>
      <c r="D101" s="4">
        <v>182000</v>
      </c>
      <c r="E101" s="64"/>
      <c r="F101" s="64"/>
      <c r="G101" s="26"/>
      <c r="H101" s="4">
        <f t="shared" si="12"/>
        <v>-182000</v>
      </c>
      <c r="I101" s="6"/>
      <c r="J101" s="6"/>
      <c r="K101" s="6"/>
      <c r="L101" s="5"/>
      <c r="M101" s="6"/>
    </row>
    <row r="102" spans="1:13" s="17" customFormat="1" ht="57" customHeight="1" x14ac:dyDescent="0.2">
      <c r="A102" s="72" t="s">
        <v>217</v>
      </c>
      <c r="B102" s="76"/>
      <c r="C102" s="56">
        <v>41058800</v>
      </c>
      <c r="D102" s="4">
        <v>12359026</v>
      </c>
      <c r="E102" s="64"/>
      <c r="F102" s="64"/>
      <c r="G102" s="5"/>
      <c r="H102" s="31">
        <f t="shared" si="12"/>
        <v>-12359026</v>
      </c>
      <c r="I102" s="6"/>
      <c r="J102" s="6"/>
      <c r="K102" s="6"/>
      <c r="L102" s="5"/>
      <c r="M102" s="6"/>
    </row>
    <row r="103" spans="1:13" s="41" customFormat="1" ht="11.7" customHeight="1" x14ac:dyDescent="0.2">
      <c r="A103" s="74" t="s">
        <v>174</v>
      </c>
      <c r="B103" s="75"/>
      <c r="C103" s="37" t="s">
        <v>175</v>
      </c>
      <c r="D103" s="65">
        <v>435966006.32999998</v>
      </c>
      <c r="E103" s="65">
        <v>1017010179.21</v>
      </c>
      <c r="F103" s="65">
        <v>1053627084.5700001</v>
      </c>
      <c r="G103" s="38">
        <f t="shared" ref="G103" si="15">F103/E103*100</f>
        <v>103.60044629921438</v>
      </c>
      <c r="H103" s="39">
        <f>F103-D103</f>
        <v>617661078.24000001</v>
      </c>
      <c r="I103" s="65">
        <v>10493426.32</v>
      </c>
      <c r="J103" s="62">
        <v>668600</v>
      </c>
      <c r="K103" s="62">
        <v>67896446.560000002</v>
      </c>
      <c r="L103" s="38">
        <f t="shared" ref="L103" si="16">K103/J103*100</f>
        <v>10155.017433443016</v>
      </c>
      <c r="M103" s="40">
        <f t="shared" ref="M103" si="17">K103-I103</f>
        <v>57403020.240000002</v>
      </c>
    </row>
    <row r="104" spans="1:13" s="45" customFormat="1" ht="13.65" customHeight="1" x14ac:dyDescent="0.2">
      <c r="A104" s="83" t="s">
        <v>179</v>
      </c>
      <c r="B104" s="83"/>
      <c r="C104" s="42"/>
      <c r="D104" s="43"/>
      <c r="E104" s="77"/>
      <c r="F104" s="77"/>
      <c r="G104" s="44"/>
      <c r="H104" s="58"/>
      <c r="I104" s="43" t="s">
        <v>0</v>
      </c>
      <c r="J104" s="43"/>
      <c r="K104" s="43"/>
      <c r="L104" s="78"/>
      <c r="M104" s="78"/>
    </row>
    <row r="105" spans="1:13" s="45" customFormat="1" ht="13.5" customHeight="1" x14ac:dyDescent="0.2">
      <c r="A105" s="80" t="s">
        <v>181</v>
      </c>
      <c r="B105" s="81"/>
      <c r="C105" s="46" t="s">
        <v>192</v>
      </c>
      <c r="D105" s="4">
        <v>57911466.259999998</v>
      </c>
      <c r="E105" s="13">
        <v>74028079</v>
      </c>
      <c r="F105" s="71">
        <v>60770886.43</v>
      </c>
      <c r="G105" s="5">
        <f>F105/E105*100</f>
        <v>82.091670148566195</v>
      </c>
      <c r="H105" s="6">
        <f>F105-D105</f>
        <v>2859420.1700000018</v>
      </c>
      <c r="I105" s="4"/>
      <c r="J105" s="4"/>
      <c r="K105" s="4">
        <v>14860049.050000001</v>
      </c>
      <c r="L105" s="5"/>
      <c r="M105" s="6">
        <f t="shared" ref="M105:M116" si="18">K105-I105</f>
        <v>14860049.050000001</v>
      </c>
    </row>
    <row r="106" spans="1:13" s="45" customFormat="1" x14ac:dyDescent="0.2">
      <c r="A106" s="80" t="s">
        <v>182</v>
      </c>
      <c r="B106" s="81"/>
      <c r="C106" s="47">
        <v>1000</v>
      </c>
      <c r="D106" s="4">
        <v>232451389.31</v>
      </c>
      <c r="E106" s="13">
        <v>182100539.15000001</v>
      </c>
      <c r="F106" s="4">
        <v>157906373.55000001</v>
      </c>
      <c r="G106" s="5">
        <f t="shared" ref="G106:G116" si="19">F106/E106*100</f>
        <v>86.71384186288941</v>
      </c>
      <c r="H106" s="6">
        <f t="shared" ref="H106:H116" si="20">F106-D106</f>
        <v>-74545015.75999999</v>
      </c>
      <c r="I106" s="13">
        <v>1469152.65</v>
      </c>
      <c r="J106" s="4">
        <v>4486600</v>
      </c>
      <c r="K106" s="4">
        <v>7267770.75</v>
      </c>
      <c r="L106" s="5">
        <f t="shared" ref="L106:L117" si="21">K106/J106*100</f>
        <v>161.98838207105604</v>
      </c>
      <c r="M106" s="6">
        <f t="shared" si="18"/>
        <v>5798618.0999999996</v>
      </c>
    </row>
    <row r="107" spans="1:13" s="45" customFormat="1" x14ac:dyDescent="0.2">
      <c r="A107" s="80" t="s">
        <v>183</v>
      </c>
      <c r="B107" s="81"/>
      <c r="C107" s="47">
        <v>2000</v>
      </c>
      <c r="D107" s="4">
        <v>16528879.119999999</v>
      </c>
      <c r="E107" s="13">
        <v>22250316</v>
      </c>
      <c r="F107" s="4">
        <v>14297039.74</v>
      </c>
      <c r="G107" s="5">
        <f t="shared" si="19"/>
        <v>64.255445810297701</v>
      </c>
      <c r="H107" s="6">
        <f t="shared" si="20"/>
        <v>-2231839.379999999</v>
      </c>
      <c r="I107" s="13">
        <v>182000</v>
      </c>
      <c r="J107" s="4">
        <v>218400</v>
      </c>
      <c r="K107" s="4">
        <v>109200</v>
      </c>
      <c r="L107" s="5"/>
      <c r="M107" s="6"/>
    </row>
    <row r="108" spans="1:13" s="45" customFormat="1" x14ac:dyDescent="0.2">
      <c r="A108" s="80" t="s">
        <v>184</v>
      </c>
      <c r="B108" s="81"/>
      <c r="C108" s="47">
        <v>3000</v>
      </c>
      <c r="D108" s="4">
        <v>21844323.449999999</v>
      </c>
      <c r="E108" s="13">
        <v>32651852.350000001</v>
      </c>
      <c r="F108" s="4">
        <v>24326416.780000001</v>
      </c>
      <c r="G108" s="5">
        <f t="shared" si="19"/>
        <v>74.50240960066084</v>
      </c>
      <c r="H108" s="6">
        <f t="shared" si="20"/>
        <v>2482093.3300000019</v>
      </c>
      <c r="I108" s="13">
        <v>8447191.3699999992</v>
      </c>
      <c r="J108" s="4">
        <v>4170957.13</v>
      </c>
      <c r="K108" s="4">
        <v>44245237.509999998</v>
      </c>
      <c r="L108" s="5">
        <f t="shared" si="21"/>
        <v>1060.7933894060427</v>
      </c>
      <c r="M108" s="6">
        <f t="shared" si="18"/>
        <v>35798046.140000001</v>
      </c>
    </row>
    <row r="109" spans="1:13" s="45" customFormat="1" x14ac:dyDescent="0.2">
      <c r="A109" s="80" t="s">
        <v>185</v>
      </c>
      <c r="B109" s="81"/>
      <c r="C109" s="47">
        <v>4000</v>
      </c>
      <c r="D109" s="4">
        <v>14944000.050000001</v>
      </c>
      <c r="E109" s="13">
        <v>13789477.720000001</v>
      </c>
      <c r="F109" s="4">
        <v>10826339.960000001</v>
      </c>
      <c r="G109" s="5">
        <f t="shared" si="19"/>
        <v>78.511602685993537</v>
      </c>
      <c r="H109" s="6">
        <f t="shared" si="20"/>
        <v>-4117660.09</v>
      </c>
      <c r="I109" s="13">
        <v>172748.16</v>
      </c>
      <c r="J109" s="4">
        <v>33000</v>
      </c>
      <c r="K109" s="4">
        <v>397176.77</v>
      </c>
      <c r="L109" s="5">
        <f t="shared" si="21"/>
        <v>1203.5659696969697</v>
      </c>
      <c r="M109" s="6">
        <f t="shared" si="18"/>
        <v>224428.61000000002</v>
      </c>
    </row>
    <row r="110" spans="1:13" s="45" customFormat="1" x14ac:dyDescent="0.2">
      <c r="A110" s="80" t="s">
        <v>186</v>
      </c>
      <c r="B110" s="81"/>
      <c r="C110" s="47">
        <v>5000</v>
      </c>
      <c r="D110" s="4">
        <v>4429499.07</v>
      </c>
      <c r="E110" s="13">
        <v>2938003.22</v>
      </c>
      <c r="F110" s="4">
        <v>2478150.2799999998</v>
      </c>
      <c r="G110" s="5">
        <f t="shared" si="19"/>
        <v>84.34811313787462</v>
      </c>
      <c r="H110" s="6">
        <f t="shared" si="20"/>
        <v>-1951348.7900000005</v>
      </c>
      <c r="I110" s="13">
        <v>27334.6</v>
      </c>
      <c r="J110" s="4"/>
      <c r="K110" s="4">
        <v>960000</v>
      </c>
      <c r="L110" s="5"/>
      <c r="M110" s="6">
        <f t="shared" si="18"/>
        <v>932665.4</v>
      </c>
    </row>
    <row r="111" spans="1:13" s="45" customFormat="1" ht="11.25" customHeight="1" x14ac:dyDescent="0.2">
      <c r="A111" s="80" t="s">
        <v>187</v>
      </c>
      <c r="B111" s="81"/>
      <c r="C111" s="47">
        <v>6000</v>
      </c>
      <c r="D111" s="4">
        <v>20083168.120000001</v>
      </c>
      <c r="E111" s="13">
        <v>124984390.7</v>
      </c>
      <c r="F111" s="4">
        <v>37612903.509999998</v>
      </c>
      <c r="G111" s="5">
        <f t="shared" si="19"/>
        <v>30.094080788281985</v>
      </c>
      <c r="H111" s="6">
        <f t="shared" si="20"/>
        <v>17529735.389999997</v>
      </c>
      <c r="I111" s="13"/>
      <c r="J111" s="4">
        <v>96930288</v>
      </c>
      <c r="K111" s="4">
        <v>31919713.399999999</v>
      </c>
      <c r="L111" s="5">
        <f t="shared" si="21"/>
        <v>32.930587599203257</v>
      </c>
      <c r="M111" s="6">
        <f t="shared" si="18"/>
        <v>31919713.399999999</v>
      </c>
    </row>
    <row r="112" spans="1:13" s="45" customFormat="1" x14ac:dyDescent="0.2">
      <c r="A112" s="80" t="s">
        <v>188</v>
      </c>
      <c r="B112" s="81"/>
      <c r="C112" s="47">
        <v>7000</v>
      </c>
      <c r="D112" s="4">
        <v>574698.38</v>
      </c>
      <c r="E112" s="13">
        <v>757600</v>
      </c>
      <c r="F112" s="4">
        <v>530067.17000000004</v>
      </c>
      <c r="G112" s="5">
        <f t="shared" si="19"/>
        <v>69.966627507919753</v>
      </c>
      <c r="H112" s="6">
        <f t="shared" si="20"/>
        <v>-44631.209999999963</v>
      </c>
      <c r="I112" s="13">
        <v>3489093.34</v>
      </c>
      <c r="J112" s="4">
        <v>4039735</v>
      </c>
      <c r="K112" s="4">
        <v>854000</v>
      </c>
      <c r="L112" s="5"/>
      <c r="M112" s="6">
        <f t="shared" si="18"/>
        <v>-2635093.34</v>
      </c>
    </row>
    <row r="113" spans="1:13" s="45" customFormat="1" x14ac:dyDescent="0.2">
      <c r="A113" s="80" t="s">
        <v>189</v>
      </c>
      <c r="B113" s="81"/>
      <c r="C113" s="47">
        <v>8000</v>
      </c>
      <c r="D113" s="4">
        <v>10454551.380000001</v>
      </c>
      <c r="E113" s="13">
        <v>56346829.719999999</v>
      </c>
      <c r="F113" s="4">
        <v>31107395.18</v>
      </c>
      <c r="G113" s="5">
        <f t="shared" si="19"/>
        <v>55.207001591002737</v>
      </c>
      <c r="H113" s="6">
        <f t="shared" si="20"/>
        <v>20652843.799999997</v>
      </c>
      <c r="I113" s="4">
        <v>505729.55</v>
      </c>
      <c r="J113" s="4">
        <v>65869513</v>
      </c>
      <c r="K113" s="4">
        <v>40068177.119999997</v>
      </c>
      <c r="L113" s="5">
        <f t="shared" si="21"/>
        <v>60.829624047774566</v>
      </c>
      <c r="M113" s="6">
        <f t="shared" si="18"/>
        <v>39562447.57</v>
      </c>
    </row>
    <row r="114" spans="1:13" s="45" customFormat="1" ht="27" customHeight="1" x14ac:dyDescent="0.2">
      <c r="A114" s="80" t="s">
        <v>190</v>
      </c>
      <c r="B114" s="81"/>
      <c r="C114" s="47">
        <v>9800</v>
      </c>
      <c r="D114" s="4">
        <v>377790</v>
      </c>
      <c r="E114" s="4">
        <v>92422735</v>
      </c>
      <c r="F114" s="4">
        <v>92419735</v>
      </c>
      <c r="G114" s="5">
        <f t="shared" si="19"/>
        <v>99.996754045419664</v>
      </c>
      <c r="H114" s="6">
        <f t="shared" si="20"/>
        <v>92041945</v>
      </c>
      <c r="I114" s="4"/>
      <c r="J114" s="4">
        <v>59651117</v>
      </c>
      <c r="K114" s="4">
        <v>59651117</v>
      </c>
      <c r="L114" s="5">
        <f t="shared" si="21"/>
        <v>100</v>
      </c>
      <c r="M114" s="6">
        <f t="shared" si="18"/>
        <v>59651117</v>
      </c>
    </row>
    <row r="115" spans="1:13" s="45" customFormat="1" ht="13.5" customHeight="1" x14ac:dyDescent="0.2">
      <c r="A115" s="86" t="s">
        <v>203</v>
      </c>
      <c r="B115" s="87"/>
      <c r="C115" s="47">
        <v>9150</v>
      </c>
      <c r="D115" s="4"/>
      <c r="E115" s="4">
        <v>600000</v>
      </c>
      <c r="F115" s="4">
        <v>600000</v>
      </c>
      <c r="G115" s="5">
        <f t="shared" si="19"/>
        <v>100</v>
      </c>
      <c r="H115" s="6">
        <f t="shared" si="20"/>
        <v>600000</v>
      </c>
      <c r="I115" s="4"/>
      <c r="J115" s="4"/>
      <c r="K115" s="4"/>
      <c r="L115" s="5"/>
      <c r="M115" s="6"/>
    </row>
    <row r="116" spans="1:13" s="17" customFormat="1" ht="24.75" customHeight="1" x14ac:dyDescent="0.2">
      <c r="A116" s="80" t="s">
        <v>191</v>
      </c>
      <c r="B116" s="81"/>
      <c r="C116" s="48">
        <v>9700</v>
      </c>
      <c r="D116" s="4">
        <v>4385000</v>
      </c>
      <c r="E116" s="4">
        <v>89111850</v>
      </c>
      <c r="F116" s="4">
        <v>84794750</v>
      </c>
      <c r="G116" s="5">
        <f t="shared" si="19"/>
        <v>95.155414235031586</v>
      </c>
      <c r="H116" s="6">
        <f t="shared" si="20"/>
        <v>80409750</v>
      </c>
      <c r="I116" s="4"/>
      <c r="J116" s="4">
        <v>5850000</v>
      </c>
      <c r="K116" s="4">
        <v>5850000</v>
      </c>
      <c r="L116" s="5">
        <f t="shared" si="21"/>
        <v>100</v>
      </c>
      <c r="M116" s="6">
        <f t="shared" si="18"/>
        <v>5850000</v>
      </c>
    </row>
    <row r="117" spans="1:13" s="41" customFormat="1" x14ac:dyDescent="0.2">
      <c r="A117" s="82" t="s">
        <v>174</v>
      </c>
      <c r="B117" s="82"/>
      <c r="C117" s="49">
        <v>900203</v>
      </c>
      <c r="D117" s="7">
        <f>SUM(D105:D116)</f>
        <v>383984765.13999999</v>
      </c>
      <c r="E117" s="7">
        <f>SUM(E105:E116)</f>
        <v>691981672.86000001</v>
      </c>
      <c r="F117" s="7">
        <f>SUM(F105:F116)</f>
        <v>517670057.60000002</v>
      </c>
      <c r="G117" s="8">
        <f t="shared" ref="G117" si="22">F117/E117*100</f>
        <v>74.80979307738599</v>
      </c>
      <c r="H117" s="9">
        <f t="shared" ref="H117" si="23">F117-D117</f>
        <v>133685292.46000004</v>
      </c>
      <c r="I117" s="7">
        <f>SUM(I105:I116)</f>
        <v>14293249.67</v>
      </c>
      <c r="J117" s="7">
        <f>SUM(J105:J116)</f>
        <v>241249610.13</v>
      </c>
      <c r="K117" s="7">
        <f>SUM(K105:K116)</f>
        <v>206182441.60000002</v>
      </c>
      <c r="L117" s="8">
        <f t="shared" si="21"/>
        <v>85.464362611361878</v>
      </c>
      <c r="M117" s="9">
        <f t="shared" ref="M117" si="24">K117-I117</f>
        <v>191889191.93000004</v>
      </c>
    </row>
    <row r="118" spans="1:13" s="17" customFormat="1" ht="19.5" customHeight="1" x14ac:dyDescent="0.2">
      <c r="A118" s="84" t="s">
        <v>198</v>
      </c>
      <c r="B118" s="84"/>
      <c r="C118" s="50"/>
      <c r="D118" s="10"/>
      <c r="E118" s="10"/>
      <c r="F118" s="10"/>
      <c r="G118" s="11"/>
      <c r="H118" s="10"/>
      <c r="I118" s="10"/>
      <c r="J118" s="10"/>
      <c r="K118" s="10"/>
      <c r="L118" s="11"/>
      <c r="M118" s="10"/>
    </row>
    <row r="119" spans="1:13" s="17" customFormat="1" ht="15.75" customHeight="1" x14ac:dyDescent="0.2">
      <c r="A119" s="84" t="s">
        <v>199</v>
      </c>
      <c r="B119" s="84"/>
      <c r="C119" s="50"/>
      <c r="D119" s="10"/>
      <c r="E119" s="10"/>
      <c r="F119" s="10"/>
      <c r="G119" s="11"/>
      <c r="H119" s="10"/>
      <c r="I119" s="10"/>
      <c r="J119" s="10"/>
      <c r="K119" s="10"/>
      <c r="L119" s="11"/>
      <c r="M119" s="10"/>
    </row>
    <row r="120" spans="1:13" s="17" customFormat="1" ht="14.25" customHeight="1" x14ac:dyDescent="0.2">
      <c r="A120" s="84" t="s">
        <v>200</v>
      </c>
      <c r="B120" s="84"/>
      <c r="C120" s="51">
        <v>200000</v>
      </c>
      <c r="D120" s="12">
        <v>-51981241.189999998</v>
      </c>
      <c r="E120" s="12"/>
      <c r="F120" s="12">
        <v>-535957026.97000003</v>
      </c>
      <c r="G120" s="12"/>
      <c r="H120" s="12">
        <f t="shared" ref="H120:H122" si="25">F120-D120</f>
        <v>-483975785.78000003</v>
      </c>
      <c r="I120" s="12">
        <v>3858623.35</v>
      </c>
      <c r="J120" s="12"/>
      <c r="K120" s="12">
        <v>138285995.03999999</v>
      </c>
      <c r="L120" s="12"/>
      <c r="M120" s="12">
        <f>K120-I120</f>
        <v>134427371.69</v>
      </c>
    </row>
    <row r="121" spans="1:13" s="17" customFormat="1" ht="13.5" customHeight="1" x14ac:dyDescent="0.2">
      <c r="A121" s="84" t="s">
        <v>201</v>
      </c>
      <c r="B121" s="84"/>
      <c r="C121" s="50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17" customFormat="1" ht="15.75" customHeight="1" x14ac:dyDescent="0.2">
      <c r="A122" s="84" t="s">
        <v>202</v>
      </c>
      <c r="B122" s="84"/>
      <c r="C122" s="51">
        <v>600000</v>
      </c>
      <c r="D122" s="12">
        <v>-51981241.189999998</v>
      </c>
      <c r="E122" s="12">
        <v>-325028506.35000002</v>
      </c>
      <c r="F122" s="12">
        <v>-535957026.97000003</v>
      </c>
      <c r="G122" s="12">
        <f t="shared" ref="G122" si="26">F122/E122*100</f>
        <v>164.89539117312563</v>
      </c>
      <c r="H122" s="12">
        <f t="shared" si="25"/>
        <v>-483975785.78000003</v>
      </c>
      <c r="I122" s="12">
        <f>I120</f>
        <v>3858623.35</v>
      </c>
      <c r="J122" s="12">
        <v>240581010.13</v>
      </c>
      <c r="K122" s="12">
        <v>138285995.03999999</v>
      </c>
      <c r="L122" s="12">
        <f>K122/J122*100</f>
        <v>57.480012643257247</v>
      </c>
      <c r="M122" s="12">
        <f t="shared" ref="M122" si="27">K122-I122</f>
        <v>134427371.69</v>
      </c>
    </row>
    <row r="123" spans="1:13" s="17" customFormat="1" x14ac:dyDescent="0.2">
      <c r="D123" s="52"/>
      <c r="E123" s="52"/>
      <c r="F123" s="52"/>
      <c r="G123" s="53"/>
      <c r="H123" s="52"/>
      <c r="I123" s="52"/>
      <c r="J123" s="52"/>
      <c r="K123" s="52"/>
      <c r="L123" s="53"/>
      <c r="M123" s="52"/>
    </row>
    <row r="124" spans="1:13" s="17" customFormat="1" x14ac:dyDescent="0.2">
      <c r="D124" s="15"/>
      <c r="E124" s="15"/>
      <c r="F124" s="15"/>
      <c r="G124" s="54"/>
      <c r="H124" s="15"/>
      <c r="I124" s="15"/>
      <c r="J124" s="15"/>
      <c r="K124" s="15"/>
      <c r="L124" s="54"/>
      <c r="M124" s="15"/>
    </row>
    <row r="125" spans="1:13" s="17" customFormat="1" ht="21" customHeight="1" x14ac:dyDescent="0.2">
      <c r="A125" s="85" t="s">
        <v>205</v>
      </c>
      <c r="B125" s="85"/>
      <c r="D125" s="15"/>
      <c r="E125" s="55" t="s">
        <v>206</v>
      </c>
      <c r="F125" s="15"/>
      <c r="G125" s="54"/>
      <c r="H125" s="15"/>
      <c r="I125" s="15"/>
      <c r="J125" s="15"/>
      <c r="K125" s="15"/>
      <c r="L125" s="54"/>
      <c r="M125" s="15"/>
    </row>
    <row r="126" spans="1:13" s="17" customFormat="1" x14ac:dyDescent="0.2">
      <c r="D126" s="15"/>
      <c r="E126" s="79"/>
      <c r="F126" s="79"/>
      <c r="G126" s="54"/>
      <c r="H126" s="15"/>
      <c r="I126" s="15"/>
      <c r="J126" s="15"/>
      <c r="K126" s="15"/>
      <c r="L126" s="54"/>
      <c r="M126" s="15"/>
    </row>
    <row r="127" spans="1:13" s="17" customFormat="1" x14ac:dyDescent="0.2">
      <c r="D127" s="15"/>
      <c r="E127" s="15"/>
      <c r="F127" s="15"/>
      <c r="G127" s="54"/>
      <c r="H127" s="15"/>
      <c r="I127" s="15"/>
      <c r="J127" s="15"/>
      <c r="K127" s="15"/>
      <c r="L127" s="54"/>
      <c r="M127" s="15"/>
    </row>
    <row r="128" spans="1:13" s="17" customFormat="1" x14ac:dyDescent="0.2">
      <c r="D128" s="15"/>
      <c r="E128" s="15"/>
      <c r="F128" s="15"/>
      <c r="G128" s="54"/>
      <c r="H128" s="15"/>
      <c r="I128" s="15"/>
      <c r="J128" s="15"/>
      <c r="K128" s="15"/>
      <c r="L128" s="54"/>
      <c r="M128" s="15"/>
    </row>
    <row r="129" spans="4:13" s="17" customFormat="1" x14ac:dyDescent="0.2">
      <c r="D129" s="15"/>
      <c r="E129" s="15"/>
      <c r="F129" s="15"/>
      <c r="G129" s="54"/>
      <c r="H129" s="15"/>
      <c r="I129" s="15"/>
      <c r="J129" s="15"/>
      <c r="K129" s="15"/>
      <c r="L129" s="54"/>
      <c r="M129" s="15"/>
    </row>
    <row r="130" spans="4:13" s="17" customFormat="1" x14ac:dyDescent="0.2">
      <c r="D130" s="15"/>
      <c r="E130" s="15"/>
      <c r="F130" s="15"/>
      <c r="G130" s="54"/>
      <c r="H130" s="15"/>
      <c r="I130" s="15"/>
      <c r="J130" s="15"/>
      <c r="K130" s="15"/>
      <c r="L130" s="54"/>
      <c r="M130" s="15"/>
    </row>
    <row r="131" spans="4:13" s="17" customFormat="1" x14ac:dyDescent="0.2">
      <c r="D131" s="15"/>
      <c r="E131" s="15"/>
      <c r="F131" s="15"/>
      <c r="G131" s="54"/>
      <c r="H131" s="15"/>
      <c r="I131" s="15"/>
      <c r="J131" s="15"/>
      <c r="K131" s="15"/>
      <c r="L131" s="54"/>
      <c r="M131" s="15"/>
    </row>
    <row r="132" spans="4:13" s="17" customFormat="1" x14ac:dyDescent="0.2">
      <c r="D132" s="15"/>
      <c r="E132" s="15"/>
      <c r="F132" s="15"/>
      <c r="G132" s="54"/>
      <c r="H132" s="15"/>
      <c r="I132" s="15"/>
      <c r="J132" s="15"/>
      <c r="K132" s="15"/>
      <c r="L132" s="54"/>
      <c r="M132" s="15"/>
    </row>
    <row r="133" spans="4:13" s="17" customFormat="1" x14ac:dyDescent="0.2">
      <c r="D133" s="15"/>
      <c r="E133" s="15"/>
      <c r="F133" s="15"/>
      <c r="G133" s="54"/>
      <c r="H133" s="15"/>
      <c r="I133" s="15"/>
      <c r="J133" s="15"/>
      <c r="K133" s="15"/>
      <c r="L133" s="54"/>
      <c r="M133" s="15"/>
    </row>
    <row r="134" spans="4:13" s="17" customFormat="1" x14ac:dyDescent="0.2">
      <c r="D134" s="15"/>
      <c r="E134" s="15"/>
      <c r="F134" s="15"/>
      <c r="G134" s="54"/>
      <c r="H134" s="15"/>
      <c r="I134" s="15"/>
      <c r="J134" s="15"/>
      <c r="K134" s="15"/>
      <c r="L134" s="54"/>
      <c r="M134" s="15"/>
    </row>
    <row r="135" spans="4:13" s="17" customFormat="1" x14ac:dyDescent="0.2">
      <c r="D135" s="15"/>
      <c r="E135" s="15"/>
      <c r="F135" s="15"/>
      <c r="G135" s="54"/>
      <c r="H135" s="15"/>
      <c r="I135" s="15"/>
      <c r="J135" s="15"/>
      <c r="K135" s="15"/>
      <c r="L135" s="54"/>
      <c r="M135" s="15"/>
    </row>
    <row r="136" spans="4:13" s="17" customFormat="1" x14ac:dyDescent="0.2">
      <c r="D136" s="15"/>
      <c r="E136" s="15"/>
      <c r="F136" s="15"/>
      <c r="G136" s="54"/>
      <c r="H136" s="15"/>
      <c r="I136" s="15"/>
      <c r="J136" s="15"/>
      <c r="K136" s="15"/>
      <c r="L136" s="54"/>
      <c r="M136" s="15"/>
    </row>
    <row r="137" spans="4:13" s="17" customFormat="1" x14ac:dyDescent="0.2">
      <c r="D137" s="15"/>
      <c r="E137" s="15"/>
      <c r="F137" s="15"/>
      <c r="G137" s="54"/>
      <c r="H137" s="15"/>
      <c r="I137" s="15"/>
      <c r="J137" s="15"/>
      <c r="K137" s="15"/>
      <c r="L137" s="54"/>
      <c r="M137" s="15"/>
    </row>
    <row r="138" spans="4:13" s="17" customFormat="1" x14ac:dyDescent="0.2">
      <c r="D138" s="15"/>
      <c r="E138" s="15"/>
      <c r="F138" s="15"/>
      <c r="G138" s="54"/>
      <c r="H138" s="15"/>
      <c r="I138" s="15"/>
      <c r="J138" s="15"/>
      <c r="K138" s="15"/>
      <c r="L138" s="54"/>
      <c r="M138" s="15"/>
    </row>
    <row r="139" spans="4:13" s="17" customFormat="1" x14ac:dyDescent="0.2">
      <c r="D139" s="15"/>
      <c r="E139" s="15"/>
      <c r="F139" s="15"/>
      <c r="G139" s="54"/>
      <c r="H139" s="15"/>
      <c r="I139" s="15"/>
      <c r="J139" s="15"/>
      <c r="K139" s="15"/>
      <c r="L139" s="54"/>
      <c r="M139" s="15"/>
    </row>
    <row r="140" spans="4:13" s="17" customFormat="1" x14ac:dyDescent="0.2">
      <c r="D140" s="15"/>
      <c r="E140" s="15"/>
      <c r="F140" s="15"/>
      <c r="G140" s="54"/>
      <c r="H140" s="15"/>
      <c r="I140" s="15"/>
      <c r="J140" s="15"/>
      <c r="K140" s="15"/>
      <c r="L140" s="54"/>
      <c r="M140" s="15"/>
    </row>
    <row r="141" spans="4:13" s="17" customFormat="1" x14ac:dyDescent="0.2">
      <c r="D141" s="15"/>
      <c r="E141" s="15"/>
      <c r="F141" s="15"/>
      <c r="G141" s="54"/>
      <c r="H141" s="15"/>
      <c r="I141" s="15"/>
      <c r="J141" s="15"/>
      <c r="K141" s="15"/>
      <c r="L141" s="54"/>
      <c r="M141" s="15"/>
    </row>
    <row r="142" spans="4:13" s="17" customFormat="1" x14ac:dyDescent="0.2">
      <c r="D142" s="15"/>
      <c r="E142" s="15"/>
      <c r="F142" s="15"/>
      <c r="G142" s="54"/>
      <c r="H142" s="15"/>
      <c r="I142" s="15"/>
      <c r="J142" s="15"/>
      <c r="K142" s="15"/>
      <c r="L142" s="54"/>
      <c r="M142" s="15"/>
    </row>
    <row r="143" spans="4:13" s="17" customFormat="1" x14ac:dyDescent="0.2">
      <c r="D143" s="15"/>
      <c r="E143" s="15"/>
      <c r="F143" s="15"/>
      <c r="G143" s="54"/>
      <c r="H143" s="15"/>
      <c r="I143" s="15"/>
      <c r="J143" s="15"/>
      <c r="K143" s="15"/>
      <c r="L143" s="54"/>
      <c r="M143" s="15"/>
    </row>
    <row r="144" spans="4:13" s="17" customFormat="1" x14ac:dyDescent="0.2">
      <c r="D144" s="15"/>
      <c r="E144" s="15"/>
      <c r="F144" s="15"/>
      <c r="G144" s="54"/>
      <c r="H144" s="15"/>
      <c r="I144" s="15"/>
      <c r="J144" s="15"/>
      <c r="K144" s="15"/>
      <c r="L144" s="54"/>
      <c r="M144" s="15"/>
    </row>
    <row r="145" spans="4:13" s="17" customFormat="1" x14ac:dyDescent="0.2">
      <c r="D145" s="15"/>
      <c r="E145" s="15"/>
      <c r="F145" s="15"/>
      <c r="G145" s="54"/>
      <c r="H145" s="15"/>
      <c r="I145" s="15"/>
      <c r="J145" s="15"/>
      <c r="K145" s="15"/>
      <c r="L145" s="54"/>
      <c r="M145" s="15"/>
    </row>
    <row r="146" spans="4:13" s="17" customFormat="1" x14ac:dyDescent="0.2">
      <c r="D146" s="15"/>
      <c r="E146" s="15"/>
      <c r="F146" s="15"/>
      <c r="G146" s="54"/>
      <c r="H146" s="15"/>
      <c r="I146" s="15"/>
      <c r="J146" s="15"/>
      <c r="K146" s="15"/>
      <c r="L146" s="54"/>
      <c r="M146" s="15"/>
    </row>
  </sheetData>
  <mergeCells count="136">
    <mergeCell ref="A38:B38"/>
    <mergeCell ref="A21:B21"/>
    <mergeCell ref="A22:B22"/>
    <mergeCell ref="A23:B23"/>
    <mergeCell ref="A24:B24"/>
    <mergeCell ref="A17:B17"/>
    <mergeCell ref="A25:B25"/>
    <mergeCell ref="A26:B26"/>
    <mergeCell ref="A27:B27"/>
    <mergeCell ref="A28:B28"/>
    <mergeCell ref="A18:B18"/>
    <mergeCell ref="A19:B19"/>
    <mergeCell ref="A20:B2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M1"/>
    <mergeCell ref="A2:M2"/>
    <mergeCell ref="A3:K3"/>
    <mergeCell ref="A4:B7"/>
    <mergeCell ref="C4:C7"/>
    <mergeCell ref="E5:E7"/>
    <mergeCell ref="F5:F7"/>
    <mergeCell ref="J5:J7"/>
    <mergeCell ref="K5:K7"/>
    <mergeCell ref="L5:L7"/>
    <mergeCell ref="M5:M7"/>
    <mergeCell ref="D5:D7"/>
    <mergeCell ref="D4:H4"/>
    <mergeCell ref="G5:G7"/>
    <mergeCell ref="H5:H7"/>
    <mergeCell ref="I5:I7"/>
    <mergeCell ref="I4:M4"/>
    <mergeCell ref="A58:B58"/>
    <mergeCell ref="A59:B59"/>
    <mergeCell ref="A53:B53"/>
    <mergeCell ref="A54:B54"/>
    <mergeCell ref="A55:B55"/>
    <mergeCell ref="A56:B56"/>
    <mergeCell ref="A57:B57"/>
    <mergeCell ref="A39:B39"/>
    <mergeCell ref="A40:B40"/>
    <mergeCell ref="A41:B41"/>
    <mergeCell ref="A42:B42"/>
    <mergeCell ref="A43:B43"/>
    <mergeCell ref="A51:B51"/>
    <mergeCell ref="A44:B44"/>
    <mergeCell ref="A45:B45"/>
    <mergeCell ref="A46:B46"/>
    <mergeCell ref="A47:B47"/>
    <mergeCell ref="A48:B48"/>
    <mergeCell ref="A49:B49"/>
    <mergeCell ref="A50:B50"/>
    <mergeCell ref="A52:B52"/>
    <mergeCell ref="A77:B77"/>
    <mergeCell ref="A78:B78"/>
    <mergeCell ref="A95:B95"/>
    <mergeCell ref="A60:B60"/>
    <mergeCell ref="A61:B61"/>
    <mergeCell ref="A62:B62"/>
    <mergeCell ref="A63:B63"/>
    <mergeCell ref="A64:B64"/>
    <mergeCell ref="A65:B65"/>
    <mergeCell ref="A66:B66"/>
    <mergeCell ref="A92:B92"/>
    <mergeCell ref="A94:B94"/>
    <mergeCell ref="A91:B91"/>
    <mergeCell ref="A83:B83"/>
    <mergeCell ref="A84:B84"/>
    <mergeCell ref="A85:B85"/>
    <mergeCell ref="A86:B86"/>
    <mergeCell ref="A87:B87"/>
    <mergeCell ref="A89:B89"/>
    <mergeCell ref="A82:B82"/>
    <mergeCell ref="A81:B81"/>
    <mergeCell ref="A80:B80"/>
    <mergeCell ref="A79:B79"/>
    <mergeCell ref="A76:B76"/>
    <mergeCell ref="E104:F104"/>
    <mergeCell ref="L104:M104"/>
    <mergeCell ref="E126:F126"/>
    <mergeCell ref="A114:B114"/>
    <mergeCell ref="A116:B116"/>
    <mergeCell ref="A117:B117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1:B121"/>
    <mergeCell ref="A122:B122"/>
    <mergeCell ref="A118:B118"/>
    <mergeCell ref="A119:B119"/>
    <mergeCell ref="A120:B120"/>
    <mergeCell ref="A125:B125"/>
    <mergeCell ref="A115:B115"/>
    <mergeCell ref="A103:B103"/>
    <mergeCell ref="A101:B101"/>
    <mergeCell ref="A100:B100"/>
    <mergeCell ref="A99:B99"/>
    <mergeCell ref="A98:B98"/>
    <mergeCell ref="A96:B96"/>
    <mergeCell ref="A93:B93"/>
    <mergeCell ref="A90:B90"/>
    <mergeCell ref="A88:B88"/>
    <mergeCell ref="A102:B102"/>
    <mergeCell ref="A97:B97"/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</mergeCells>
  <pageMargins left="0.78740157480314965" right="0.39370078740157483" top="0.39370078740157483" bottom="0.39370078740157483" header="0" footer="0"/>
  <pageSetup paperSize="9" scale="90" fitToHeight="0" orientation="landscape" horizontalDpi="300" verticalDpi="300" r:id="rId1"/>
  <rowBreaks count="3" manualBreakCount="3">
    <brk id="54" max="12" man="1"/>
    <brk id="81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2023-12-25T08:28:25Z</cp:lastPrinted>
  <dcterms:created xsi:type="dcterms:W3CDTF">2009-06-17T07:33:19Z</dcterms:created>
  <dcterms:modified xsi:type="dcterms:W3CDTF">2023-12-25T11:07:20Z</dcterms:modified>
</cp:coreProperties>
</file>